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округ'!$A$1:$CW$48</definedName>
  </definedNames>
  <calcPr fullCalcOnLoad="1"/>
</workbook>
</file>

<file path=xl/sharedStrings.xml><?xml version="1.0" encoding="utf-8"?>
<sst xmlns="http://schemas.openxmlformats.org/spreadsheetml/2006/main" count="277" uniqueCount="112">
  <si>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</si>
  <si>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</si>
  <si>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</si>
  <si>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</si>
  <si>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</si>
  <si>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</si>
  <si>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</si>
  <si>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</si>
  <si>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</si>
  <si>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</si>
  <si>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</si>
  <si>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</si>
  <si>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</si>
  <si>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</si>
  <si>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</si>
  <si>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</si>
  <si>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</si>
  <si>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</si>
  <si>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</si>
  <si>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</si>
  <si>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</si>
  <si>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</si>
  <si>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</si>
  <si>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</si>
  <si>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</si>
  <si>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</si>
  <si>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</si>
  <si>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</si>
  <si>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</si>
  <si>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</si>
  <si>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</si>
  <si>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</si>
  <si>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</si>
  <si>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</si>
  <si>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</si>
  <si>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</si>
  <si>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</si>
  <si>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</si>
  <si>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</si>
  <si>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</si>
  <si>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</si>
  <si>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</si>
  <si>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</si>
  <si>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</si>
  <si>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</si>
  <si>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</si>
  <si>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</si>
  <si>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</si>
  <si>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</si>
  <si>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</si>
  <si>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</si>
  <si>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</si>
  <si>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</si>
  <si>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</si>
  <si>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</si>
  <si>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</si>
  <si>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с цент отоплением и газоснабжением без канализации</t>
  </si>
  <si>
    <t>ул. Лодемская, 35</t>
  </si>
  <si>
    <t>ул. Лодемская, 45</t>
  </si>
  <si>
    <t>ул. Лодемская, 47</t>
  </si>
  <si>
    <t>ул. Лодемская, 49</t>
  </si>
  <si>
    <t>ул. Мудьюгская, 47, корп. 1</t>
  </si>
  <si>
    <t>ул. Мудьюгская, 49</t>
  </si>
  <si>
    <t>ул. Мудьюгская, 39</t>
  </si>
  <si>
    <t>ул. Мудьюгская, 41</t>
  </si>
  <si>
    <t>ул. Мудьюгская, 41, корп. 1</t>
  </si>
  <si>
    <t>ул. Мудьюгская, 43</t>
  </si>
  <si>
    <t>ул. Мудьюгская, 43, корп. 1</t>
  </si>
  <si>
    <t>ул. Мудьюгская, 45</t>
  </si>
  <si>
    <t>ул. Мудьюгская, 45, корп. 1</t>
  </si>
  <si>
    <t>ул. Мудьюгская, 9</t>
  </si>
  <si>
    <t>ул. Мудьюгская, 10</t>
  </si>
  <si>
    <t>ул. Мудьюгская, 12</t>
  </si>
  <si>
    <t>ул. Мудьюгская, 14</t>
  </si>
  <si>
    <t>ул. Мудьюгская, 36</t>
  </si>
  <si>
    <t>ул. Мудьюгская, 18</t>
  </si>
  <si>
    <t>ул. Мудьюгская, 22</t>
  </si>
  <si>
    <t>ул. Мудьюгская, 24</t>
  </si>
  <si>
    <t>ул. Мудьюгская, 26</t>
  </si>
  <si>
    <t>ул. Мудьюгская, 27</t>
  </si>
  <si>
    <t>ул. Мудьюгская, 28</t>
  </si>
  <si>
    <t>ул. Мудьюгская, 29</t>
  </si>
  <si>
    <t>ул. Мудьюгская, 30</t>
  </si>
  <si>
    <t>ул. Мудьюгская, 31</t>
  </si>
  <si>
    <t>ул. Мудьюгская, 32</t>
  </si>
  <si>
    <t>ул. Мудьюгская, 28, корп. 1</t>
  </si>
  <si>
    <t>ул. Мудьюгская, 30, корп. 1</t>
  </si>
  <si>
    <t>ул. Мудьюгская, 33</t>
  </si>
  <si>
    <t>ул. Мудьюгская, 34</t>
  </si>
  <si>
    <t>ул. Мудьюгская, 35</t>
  </si>
  <si>
    <t>ул. Мудьюгская, 4</t>
  </si>
  <si>
    <t>ул. Мудьюгская, 37</t>
  </si>
  <si>
    <t>ул. Полярной звезды, 7</t>
  </si>
  <si>
    <t>ул. Карская, 7</t>
  </si>
  <si>
    <t>ул. Карская, 8</t>
  </si>
  <si>
    <t>ул. Карская, 8, корп. 1</t>
  </si>
  <si>
    <t>ул. Карская, 10, корп. 1</t>
  </si>
  <si>
    <t>ул. Лодемская, 45, корп. 1</t>
  </si>
  <si>
    <t>ул. Лодемская, 47, корп. 1</t>
  </si>
  <si>
    <t>ул. Лодемская, 49, корп. 1</t>
  </si>
  <si>
    <t>ул. Мудьюгская, 16</t>
  </si>
  <si>
    <t>ул. Лодемская, 19</t>
  </si>
  <si>
    <t>дома неблагоустроенные</t>
  </si>
  <si>
    <t>ул. Лодемская, 51</t>
  </si>
  <si>
    <t>ул. Лодемская, 51, корп. 1</t>
  </si>
  <si>
    <t>ул. Лодемская, 57, корп. 1</t>
  </si>
  <si>
    <t>ул. Лодемская, 53</t>
  </si>
  <si>
    <t>ул. Лодемская, 55</t>
  </si>
  <si>
    <t>ул. Лодемская, 55, корп. 1</t>
  </si>
  <si>
    <t>ул. Лодемская, 57</t>
  </si>
  <si>
    <t>Лот №2</t>
  </si>
  <si>
    <t>Жилой район Маймаксанский территориальный округ , 29 л/з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</si>
</sst>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5"/>
  <sheetViews>
    <sheetView tabSelected="1" view="pageBreakPreview" zoomScaleSheetLayoutView="100" zoomScalePageLayoutView="0" workbookViewId="0" topLeftCell="A1">
      <pane xSplit="6" ySplit="9" topLeftCell="G34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G54" sqref="G54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3" width="9.25390625" style="18" customWidth="1"/>
    <col min="14" max="18" width="9.25390625" style="18" hidden="1" customWidth="1"/>
    <col min="19" max="23" width="9.875" style="18" hidden="1" customWidth="1"/>
    <col min="24" max="24" width="9.25390625" style="18" hidden="1" customWidth="1"/>
    <col min="25" max="25" width="21.00390625" style="18" hidden="1" customWidth="1"/>
    <col min="26" max="26" width="6.75390625" style="18" hidden="1" customWidth="1"/>
    <col min="27" max="27" width="5.75390625" style="18" hidden="1" customWidth="1"/>
    <col min="28" max="28" width="8.875" style="18" hidden="1" customWidth="1"/>
    <col min="29" max="29" width="9.25390625" style="18" hidden="1" customWidth="1"/>
    <col min="30" max="32" width="8.875" style="18" hidden="1" customWidth="1"/>
    <col min="33" max="33" width="21.00390625" style="18" customWidth="1"/>
    <col min="34" max="34" width="6.75390625" style="18" hidden="1" customWidth="1"/>
    <col min="35" max="35" width="5.75390625" style="18" customWidth="1"/>
    <col min="36" max="44" width="9.875" style="18" bestFit="1" customWidth="1"/>
    <col min="45" max="45" width="21.00390625" style="18" customWidth="1"/>
    <col min="46" max="46" width="6.75390625" style="18" hidden="1" customWidth="1"/>
    <col min="47" max="47" width="5.75390625" style="18" customWidth="1"/>
    <col min="48" max="82" width="9.875" style="18" bestFit="1" customWidth="1"/>
    <col min="83" max="86" width="9.875" style="18" hidden="1" customWidth="1"/>
    <col min="87" max="87" width="21.00390625" style="18" hidden="1" customWidth="1"/>
    <col min="88" max="88" width="6.75390625" style="18" hidden="1" customWidth="1"/>
    <col min="89" max="89" width="5.75390625" style="18" hidden="1" customWidth="1"/>
    <col min="90" max="90" width="9.875" style="18" hidden="1" customWidth="1"/>
    <col min="91" max="91" width="21.00390625" style="18" customWidth="1"/>
    <col min="92" max="92" width="6.75390625" style="18" hidden="1" customWidth="1"/>
    <col min="93" max="93" width="5.75390625" style="18" customWidth="1"/>
    <col min="94" max="94" width="9.875" style="18" bestFit="1" customWidth="1"/>
    <col min="95" max="95" width="21.00390625" style="18" customWidth="1"/>
    <col min="96" max="96" width="6.75390625" style="18" hidden="1" customWidth="1"/>
    <col min="97" max="97" width="5.75390625" style="18" customWidth="1"/>
    <col min="98" max="100" width="9.875" style="18" bestFit="1" customWidth="1"/>
    <col min="101" max="157" width="9.125" style="1" customWidth="1"/>
  </cols>
  <sheetData>
    <row r="1" spans="1:12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L1" s="40" t="s">
        <v>44</v>
      </c>
    </row>
    <row r="2" spans="1:12" ht="16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L2" s="18" t="s">
        <v>45</v>
      </c>
    </row>
    <row r="3" spans="1:12" ht="16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L3" s="18" t="s">
        <v>46</v>
      </c>
    </row>
    <row r="4" spans="1:9" ht="16.5" customHeight="1">
      <c r="A4" s="66" t="s">
        <v>29</v>
      </c>
      <c r="B4" s="66"/>
      <c r="C4" s="66"/>
      <c r="D4" s="66"/>
      <c r="E4" s="66"/>
      <c r="F4" s="66"/>
      <c r="G4" s="66"/>
      <c r="H4" s="66"/>
      <c r="I4" s="66"/>
    </row>
    <row r="5" spans="1:100" ht="16.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</row>
    <row r="6" spans="1:2" ht="12.75">
      <c r="A6" s="3" t="s">
        <v>110</v>
      </c>
      <c r="B6" s="3" t="s">
        <v>111</v>
      </c>
    </row>
    <row r="7" spans="1:100" ht="18" customHeight="1">
      <c r="A7" s="63" t="s">
        <v>3</v>
      </c>
      <c r="B7" s="63"/>
      <c r="C7" s="63"/>
      <c r="D7" s="63"/>
      <c r="E7" s="63"/>
      <c r="F7" s="63"/>
      <c r="G7" s="61" t="s">
        <v>28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56"/>
      <c r="CV7" s="56"/>
    </row>
    <row r="8" spans="1:100" ht="35.25" customHeight="1">
      <c r="A8" s="63"/>
      <c r="B8" s="63"/>
      <c r="C8" s="63"/>
      <c r="D8" s="63"/>
      <c r="E8" s="63"/>
      <c r="F8" s="64"/>
      <c r="G8" s="74" t="s">
        <v>54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57" t="s">
        <v>43</v>
      </c>
      <c r="Z8" s="58"/>
      <c r="AA8" s="58"/>
      <c r="AB8" s="58"/>
      <c r="AC8" s="58"/>
      <c r="AD8" s="58"/>
      <c r="AE8" s="58"/>
      <c r="AF8" s="58"/>
      <c r="AG8" s="57" t="s">
        <v>51</v>
      </c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9"/>
      <c r="AS8" s="57" t="s">
        <v>52</v>
      </c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9"/>
      <c r="CI8" s="57" t="s">
        <v>55</v>
      </c>
      <c r="CJ8" s="58"/>
      <c r="CK8" s="58"/>
      <c r="CL8" s="59"/>
      <c r="CM8" s="57" t="s">
        <v>102</v>
      </c>
      <c r="CN8" s="58"/>
      <c r="CO8" s="58"/>
      <c r="CP8" s="59"/>
      <c r="CQ8" s="57" t="s">
        <v>56</v>
      </c>
      <c r="CR8" s="58"/>
      <c r="CS8" s="58"/>
      <c r="CT8" s="58"/>
      <c r="CU8" s="58"/>
      <c r="CV8" s="59"/>
    </row>
    <row r="9" spans="1:100" s="5" customFormat="1" ht="33.75">
      <c r="A9" s="63"/>
      <c r="B9" s="63"/>
      <c r="C9" s="63"/>
      <c r="D9" s="63"/>
      <c r="E9" s="63"/>
      <c r="F9" s="63"/>
      <c r="G9" s="37" t="s">
        <v>4</v>
      </c>
      <c r="H9" s="38" t="s">
        <v>5</v>
      </c>
      <c r="I9" s="36" t="s">
        <v>6</v>
      </c>
      <c r="J9" s="50" t="s">
        <v>106</v>
      </c>
      <c r="K9" s="50" t="s">
        <v>107</v>
      </c>
      <c r="L9" s="50" t="s">
        <v>108</v>
      </c>
      <c r="M9" s="50" t="s">
        <v>109</v>
      </c>
      <c r="N9" s="50"/>
      <c r="O9" s="50"/>
      <c r="P9" s="50"/>
      <c r="Q9" s="50"/>
      <c r="R9" s="50"/>
      <c r="S9" s="54"/>
      <c r="T9" s="54"/>
      <c r="U9" s="54"/>
      <c r="V9" s="54"/>
      <c r="W9" s="54"/>
      <c r="X9" s="50"/>
      <c r="Y9" s="35" t="s">
        <v>4</v>
      </c>
      <c r="Z9" s="36" t="s">
        <v>5</v>
      </c>
      <c r="AA9" s="36" t="s">
        <v>6</v>
      </c>
      <c r="AB9" s="51"/>
      <c r="AC9" s="51"/>
      <c r="AD9" s="51"/>
      <c r="AE9" s="51"/>
      <c r="AF9" s="51"/>
      <c r="AG9" s="35" t="s">
        <v>4</v>
      </c>
      <c r="AH9" s="36" t="s">
        <v>5</v>
      </c>
      <c r="AI9" s="36" t="s">
        <v>6</v>
      </c>
      <c r="AJ9" s="36" t="s">
        <v>93</v>
      </c>
      <c r="AK9" s="36" t="s">
        <v>94</v>
      </c>
      <c r="AL9" s="36" t="s">
        <v>95</v>
      </c>
      <c r="AM9" s="36" t="s">
        <v>96</v>
      </c>
      <c r="AN9" s="36" t="s">
        <v>97</v>
      </c>
      <c r="AO9" s="36" t="s">
        <v>98</v>
      </c>
      <c r="AP9" s="36" t="s">
        <v>99</v>
      </c>
      <c r="AQ9" s="53" t="s">
        <v>72</v>
      </c>
      <c r="AR9" s="53" t="s">
        <v>100</v>
      </c>
      <c r="AS9" s="35" t="s">
        <v>4</v>
      </c>
      <c r="AT9" s="36" t="s">
        <v>5</v>
      </c>
      <c r="AU9" s="36" t="s">
        <v>6</v>
      </c>
      <c r="AV9" s="52" t="s">
        <v>57</v>
      </c>
      <c r="AW9" s="52" t="s">
        <v>58</v>
      </c>
      <c r="AX9" s="52" t="s">
        <v>59</v>
      </c>
      <c r="AY9" s="52" t="s">
        <v>60</v>
      </c>
      <c r="AZ9" s="52" t="s">
        <v>61</v>
      </c>
      <c r="BA9" s="52" t="s">
        <v>62</v>
      </c>
      <c r="BB9" s="52" t="s">
        <v>63</v>
      </c>
      <c r="BC9" s="52" t="s">
        <v>64</v>
      </c>
      <c r="BD9" s="52" t="s">
        <v>65</v>
      </c>
      <c r="BE9" s="52" t="s">
        <v>66</v>
      </c>
      <c r="BF9" s="52" t="s">
        <v>67</v>
      </c>
      <c r="BG9" s="52" t="s">
        <v>68</v>
      </c>
      <c r="BH9" s="52" t="s">
        <v>69</v>
      </c>
      <c r="BI9" s="52" t="s">
        <v>70</v>
      </c>
      <c r="BJ9" s="52" t="s">
        <v>71</v>
      </c>
      <c r="BK9" s="52" t="s">
        <v>74</v>
      </c>
      <c r="BL9" s="52" t="s">
        <v>73</v>
      </c>
      <c r="BM9" s="52" t="s">
        <v>75</v>
      </c>
      <c r="BN9" s="52" t="s">
        <v>76</v>
      </c>
      <c r="BO9" s="52" t="s">
        <v>77</v>
      </c>
      <c r="BP9" s="52" t="s">
        <v>78</v>
      </c>
      <c r="BQ9" s="52" t="s">
        <v>79</v>
      </c>
      <c r="BR9" s="52" t="s">
        <v>80</v>
      </c>
      <c r="BS9" s="52" t="s">
        <v>85</v>
      </c>
      <c r="BT9" s="52" t="s">
        <v>81</v>
      </c>
      <c r="BU9" s="52" t="s">
        <v>86</v>
      </c>
      <c r="BV9" s="52" t="s">
        <v>82</v>
      </c>
      <c r="BW9" s="52" t="s">
        <v>83</v>
      </c>
      <c r="BX9" s="52" t="s">
        <v>84</v>
      </c>
      <c r="BY9" s="52" t="s">
        <v>87</v>
      </c>
      <c r="BZ9" s="52" t="s">
        <v>88</v>
      </c>
      <c r="CA9" s="52" t="s">
        <v>89</v>
      </c>
      <c r="CB9" s="52" t="s">
        <v>90</v>
      </c>
      <c r="CC9" s="52" t="s">
        <v>91</v>
      </c>
      <c r="CD9" s="52" t="s">
        <v>92</v>
      </c>
      <c r="CE9" s="52"/>
      <c r="CF9" s="52"/>
      <c r="CG9" s="53"/>
      <c r="CH9" s="53"/>
      <c r="CI9" s="35" t="s">
        <v>4</v>
      </c>
      <c r="CJ9" s="36" t="s">
        <v>5</v>
      </c>
      <c r="CK9" s="36" t="s">
        <v>6</v>
      </c>
      <c r="CL9" s="55"/>
      <c r="CM9" s="35" t="s">
        <v>4</v>
      </c>
      <c r="CN9" s="36" t="s">
        <v>5</v>
      </c>
      <c r="CO9" s="36" t="s">
        <v>6</v>
      </c>
      <c r="CP9" s="53" t="s">
        <v>101</v>
      </c>
      <c r="CQ9" s="35" t="s">
        <v>4</v>
      </c>
      <c r="CR9" s="36" t="s">
        <v>5</v>
      </c>
      <c r="CS9" s="36" t="s">
        <v>6</v>
      </c>
      <c r="CT9" s="54" t="s">
        <v>103</v>
      </c>
      <c r="CU9" s="54" t="s">
        <v>104</v>
      </c>
      <c r="CV9" s="54" t="s">
        <v>105</v>
      </c>
    </row>
    <row r="10" spans="1:100" ht="12.75">
      <c r="A10" s="65" t="s">
        <v>7</v>
      </c>
      <c r="B10" s="65"/>
      <c r="C10" s="65"/>
      <c r="D10" s="65"/>
      <c r="E10" s="65"/>
      <c r="F10" s="65"/>
      <c r="G10" s="7"/>
      <c r="H10" s="8">
        <f>SUM(H11:H14)</f>
        <v>0</v>
      </c>
      <c r="I10" s="41">
        <f>SUM(I11:I14)</f>
        <v>0</v>
      </c>
      <c r="J10" s="21">
        <f>SUM(J11:J14)</f>
        <v>0</v>
      </c>
      <c r="K10" s="21">
        <f>SUM(K11:K14)</f>
        <v>0</v>
      </c>
      <c r="L10" s="21">
        <f>SUM(L11:L14)</f>
        <v>0</v>
      </c>
      <c r="M10" s="21">
        <f aca="true" t="shared" si="0" ref="M10:R10">SUM(M11:M14)</f>
        <v>0</v>
      </c>
      <c r="N10" s="21">
        <f t="shared" si="0"/>
        <v>0</v>
      </c>
      <c r="O10" s="21">
        <f>SUM(O11:O14)</f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6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2"/>
      <c r="AH10" s="20">
        <f aca="true" t="shared" si="3" ref="AH10:AR10">SUM(AH11:AH14)</f>
        <v>0</v>
      </c>
      <c r="AI10" s="41">
        <f t="shared" si="3"/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2"/>
      <c r="AT10" s="20">
        <f aca="true" t="shared" si="4" ref="AT10:AZ10">SUM(AT11:AT14)</f>
        <v>0</v>
      </c>
      <c r="AU10" s="41">
        <f t="shared" si="4"/>
        <v>0</v>
      </c>
      <c r="AV10" s="21">
        <f t="shared" si="4"/>
        <v>0</v>
      </c>
      <c r="AW10" s="21">
        <f t="shared" si="4"/>
        <v>0</v>
      </c>
      <c r="AX10" s="21">
        <f t="shared" si="4"/>
        <v>0</v>
      </c>
      <c r="AY10" s="21">
        <f t="shared" si="4"/>
        <v>0</v>
      </c>
      <c r="AZ10" s="21">
        <f t="shared" si="4"/>
        <v>0</v>
      </c>
      <c r="BA10" s="21">
        <f aca="true" t="shared" si="5" ref="BA10:BF10">SUM(BA11:BA14)</f>
        <v>0</v>
      </c>
      <c r="BB10" s="21">
        <f t="shared" si="5"/>
        <v>0</v>
      </c>
      <c r="BC10" s="21">
        <f t="shared" si="5"/>
        <v>0</v>
      </c>
      <c r="BD10" s="21">
        <f t="shared" si="5"/>
        <v>0</v>
      </c>
      <c r="BE10" s="21">
        <f t="shared" si="5"/>
        <v>0</v>
      </c>
      <c r="BF10" s="21">
        <f t="shared" si="5"/>
        <v>0</v>
      </c>
      <c r="BG10" s="21">
        <f>SUM(BG11:BG14)</f>
        <v>0</v>
      </c>
      <c r="BH10" s="21">
        <f>SUM(BH11:BH14)</f>
        <v>0</v>
      </c>
      <c r="BI10" s="21">
        <f aca="true" t="shared" si="6" ref="BI10:BN10">SUM(BI11:BI14)</f>
        <v>0</v>
      </c>
      <c r="BJ10" s="21">
        <f t="shared" si="6"/>
        <v>0</v>
      </c>
      <c r="BK10" s="21">
        <f t="shared" si="6"/>
        <v>0</v>
      </c>
      <c r="BL10" s="21">
        <f t="shared" si="6"/>
        <v>0</v>
      </c>
      <c r="BM10" s="21">
        <f t="shared" si="6"/>
        <v>0</v>
      </c>
      <c r="BN10" s="21">
        <f t="shared" si="6"/>
        <v>0</v>
      </c>
      <c r="BO10" s="21">
        <f aca="true" t="shared" si="7" ref="BO10:CH10">SUM(BO11:BO14)</f>
        <v>0</v>
      </c>
      <c r="BP10" s="21">
        <f t="shared" si="7"/>
        <v>0</v>
      </c>
      <c r="BQ10" s="21">
        <f t="shared" si="7"/>
        <v>0</v>
      </c>
      <c r="BR10" s="21">
        <f t="shared" si="7"/>
        <v>0</v>
      </c>
      <c r="BS10" s="21">
        <f t="shared" si="7"/>
        <v>0</v>
      </c>
      <c r="BT10" s="21">
        <f t="shared" si="7"/>
        <v>0</v>
      </c>
      <c r="BU10" s="21">
        <f t="shared" si="7"/>
        <v>0</v>
      </c>
      <c r="BV10" s="21">
        <f t="shared" si="7"/>
        <v>0</v>
      </c>
      <c r="BW10" s="21">
        <f t="shared" si="7"/>
        <v>0</v>
      </c>
      <c r="BX10" s="21">
        <f t="shared" si="7"/>
        <v>0</v>
      </c>
      <c r="BY10" s="21">
        <f t="shared" si="7"/>
        <v>0</v>
      </c>
      <c r="BZ10" s="21">
        <f t="shared" si="7"/>
        <v>0</v>
      </c>
      <c r="CA10" s="21">
        <f t="shared" si="7"/>
        <v>0</v>
      </c>
      <c r="CB10" s="21">
        <f t="shared" si="7"/>
        <v>0</v>
      </c>
      <c r="CC10" s="21">
        <f t="shared" si="7"/>
        <v>0</v>
      </c>
      <c r="CD10" s="21">
        <f t="shared" si="7"/>
        <v>0</v>
      </c>
      <c r="CE10" s="21">
        <f t="shared" si="7"/>
        <v>0</v>
      </c>
      <c r="CF10" s="21">
        <f t="shared" si="7"/>
        <v>0</v>
      </c>
      <c r="CG10" s="21">
        <f t="shared" si="7"/>
        <v>0</v>
      </c>
      <c r="CH10" s="21">
        <f t="shared" si="7"/>
        <v>0</v>
      </c>
      <c r="CI10" s="22"/>
      <c r="CJ10" s="20">
        <f>SUM(CJ11:CJ14)</f>
        <v>0</v>
      </c>
      <c r="CK10" s="41">
        <f>SUM(CK11:CK14)</f>
        <v>0</v>
      </c>
      <c r="CL10" s="21">
        <f>SUM(CL11:CL14)</f>
        <v>0</v>
      </c>
      <c r="CM10" s="22"/>
      <c r="CN10" s="20">
        <f>SUM(CN11:CN14)</f>
        <v>0</v>
      </c>
      <c r="CO10" s="46">
        <f>SUM(CO11:CO14)</f>
        <v>0</v>
      </c>
      <c r="CP10" s="21">
        <f>SUM(CP11:CP14)</f>
        <v>0</v>
      </c>
      <c r="CQ10" s="22"/>
      <c r="CR10" s="20">
        <f>SUM(CR11:CR14)</f>
        <v>0</v>
      </c>
      <c r="CS10" s="41">
        <f>SUM(CS11:CS14)</f>
        <v>0</v>
      </c>
      <c r="CT10" s="21">
        <f>SUM(CT11:CT14)</f>
        <v>0</v>
      </c>
      <c r="CU10" s="21">
        <f>SUM(CU11:CU14)</f>
        <v>0</v>
      </c>
      <c r="CV10" s="21">
        <f>SUM(CV11:CV14)</f>
        <v>0</v>
      </c>
    </row>
    <row r="11" spans="1:100" ht="12.75">
      <c r="A11" s="60" t="s">
        <v>8</v>
      </c>
      <c r="B11" s="60"/>
      <c r="C11" s="60"/>
      <c r="D11" s="60"/>
      <c r="E11" s="60"/>
      <c r="F11" s="60"/>
      <c r="G11" s="9" t="s">
        <v>9</v>
      </c>
      <c r="H11" s="10">
        <v>0</v>
      </c>
      <c r="I11" s="12">
        <v>0</v>
      </c>
      <c r="J11" s="24">
        <f aca="true" t="shared" si="8" ref="J11:X11">$H$40*$H$11/100*12*J39</f>
        <v>0</v>
      </c>
      <c r="K11" s="24">
        <f t="shared" si="8"/>
        <v>0</v>
      </c>
      <c r="L11" s="24">
        <f t="shared" si="8"/>
        <v>0</v>
      </c>
      <c r="M11" s="24">
        <f t="shared" si="8"/>
        <v>0</v>
      </c>
      <c r="N11" s="24">
        <f t="shared" si="8"/>
        <v>0</v>
      </c>
      <c r="O11" s="24">
        <f t="shared" si="8"/>
        <v>0</v>
      </c>
      <c r="P11" s="24">
        <f t="shared" si="8"/>
        <v>0</v>
      </c>
      <c r="Q11" s="24">
        <f t="shared" si="8"/>
        <v>0</v>
      </c>
      <c r="R11" s="24">
        <f t="shared" si="8"/>
        <v>0</v>
      </c>
      <c r="S11" s="24">
        <f t="shared" si="8"/>
        <v>0</v>
      </c>
      <c r="T11" s="24">
        <f t="shared" si="8"/>
        <v>0</v>
      </c>
      <c r="U11" s="24">
        <f t="shared" si="8"/>
        <v>0</v>
      </c>
      <c r="V11" s="24">
        <f t="shared" si="8"/>
        <v>0</v>
      </c>
      <c r="W11" s="24">
        <f t="shared" si="8"/>
        <v>0</v>
      </c>
      <c r="X11" s="24">
        <f t="shared" si="8"/>
        <v>0</v>
      </c>
      <c r="Y11" s="25" t="s">
        <v>9</v>
      </c>
      <c r="Z11" s="23">
        <v>0</v>
      </c>
      <c r="AA11" s="47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25" t="s">
        <v>9</v>
      </c>
      <c r="AH11" s="23">
        <v>0</v>
      </c>
      <c r="AI11" s="12">
        <v>0</v>
      </c>
      <c r="AJ11" s="24">
        <f aca="true" t="shared" si="9" ref="AJ11:AR11">$H$40*$H$11/100*12*AJ39</f>
        <v>0</v>
      </c>
      <c r="AK11" s="24">
        <f t="shared" si="9"/>
        <v>0</v>
      </c>
      <c r="AL11" s="24">
        <f t="shared" si="9"/>
        <v>0</v>
      </c>
      <c r="AM11" s="24">
        <f t="shared" si="9"/>
        <v>0</v>
      </c>
      <c r="AN11" s="24">
        <f t="shared" si="9"/>
        <v>0</v>
      </c>
      <c r="AO11" s="24">
        <f t="shared" si="9"/>
        <v>0</v>
      </c>
      <c r="AP11" s="24">
        <f t="shared" si="9"/>
        <v>0</v>
      </c>
      <c r="AQ11" s="24">
        <f t="shared" si="9"/>
        <v>0</v>
      </c>
      <c r="AR11" s="24">
        <f t="shared" si="9"/>
        <v>0</v>
      </c>
      <c r="AS11" s="25" t="s">
        <v>9</v>
      </c>
      <c r="AT11" s="23">
        <v>0</v>
      </c>
      <c r="AU11" s="12">
        <v>0</v>
      </c>
      <c r="AV11" s="24">
        <f aca="true" t="shared" si="10" ref="AV11:CH11">$H$40*$H$11/100*12*AV39</f>
        <v>0</v>
      </c>
      <c r="AW11" s="24">
        <f t="shared" si="10"/>
        <v>0</v>
      </c>
      <c r="AX11" s="24">
        <f t="shared" si="10"/>
        <v>0</v>
      </c>
      <c r="AY11" s="24">
        <f t="shared" si="10"/>
        <v>0</v>
      </c>
      <c r="AZ11" s="24">
        <f t="shared" si="10"/>
        <v>0</v>
      </c>
      <c r="BA11" s="24">
        <f t="shared" si="10"/>
        <v>0</v>
      </c>
      <c r="BB11" s="24">
        <f t="shared" si="10"/>
        <v>0</v>
      </c>
      <c r="BC11" s="24">
        <f t="shared" si="10"/>
        <v>0</v>
      </c>
      <c r="BD11" s="24">
        <f t="shared" si="10"/>
        <v>0</v>
      </c>
      <c r="BE11" s="24">
        <f t="shared" si="10"/>
        <v>0</v>
      </c>
      <c r="BF11" s="24">
        <f t="shared" si="10"/>
        <v>0</v>
      </c>
      <c r="BG11" s="24">
        <f t="shared" si="10"/>
        <v>0</v>
      </c>
      <c r="BH11" s="24">
        <f t="shared" si="10"/>
        <v>0</v>
      </c>
      <c r="BI11" s="24">
        <f t="shared" si="10"/>
        <v>0</v>
      </c>
      <c r="BJ11" s="24">
        <f t="shared" si="10"/>
        <v>0</v>
      </c>
      <c r="BK11" s="24">
        <f t="shared" si="10"/>
        <v>0</v>
      </c>
      <c r="BL11" s="24">
        <f t="shared" si="10"/>
        <v>0</v>
      </c>
      <c r="BM11" s="24">
        <f t="shared" si="10"/>
        <v>0</v>
      </c>
      <c r="BN11" s="24">
        <f t="shared" si="10"/>
        <v>0</v>
      </c>
      <c r="BO11" s="24">
        <f t="shared" si="10"/>
        <v>0</v>
      </c>
      <c r="BP11" s="24">
        <f t="shared" si="10"/>
        <v>0</v>
      </c>
      <c r="BQ11" s="24">
        <f t="shared" si="10"/>
        <v>0</v>
      </c>
      <c r="BR11" s="24">
        <f t="shared" si="10"/>
        <v>0</v>
      </c>
      <c r="BS11" s="24">
        <f t="shared" si="10"/>
        <v>0</v>
      </c>
      <c r="BT11" s="24">
        <f t="shared" si="10"/>
        <v>0</v>
      </c>
      <c r="BU11" s="24">
        <f t="shared" si="10"/>
        <v>0</v>
      </c>
      <c r="BV11" s="24">
        <f t="shared" si="10"/>
        <v>0</v>
      </c>
      <c r="BW11" s="24">
        <f t="shared" si="10"/>
        <v>0</v>
      </c>
      <c r="BX11" s="24">
        <f t="shared" si="10"/>
        <v>0</v>
      </c>
      <c r="BY11" s="24">
        <f t="shared" si="10"/>
        <v>0</v>
      </c>
      <c r="BZ11" s="24">
        <f t="shared" si="10"/>
        <v>0</v>
      </c>
      <c r="CA11" s="24">
        <f t="shared" si="10"/>
        <v>0</v>
      </c>
      <c r="CB11" s="24">
        <f t="shared" si="10"/>
        <v>0</v>
      </c>
      <c r="CC11" s="24">
        <f t="shared" si="10"/>
        <v>0</v>
      </c>
      <c r="CD11" s="24">
        <f t="shared" si="10"/>
        <v>0</v>
      </c>
      <c r="CE11" s="24">
        <f t="shared" si="10"/>
        <v>0</v>
      </c>
      <c r="CF11" s="24">
        <f t="shared" si="10"/>
        <v>0</v>
      </c>
      <c r="CG11" s="24">
        <f t="shared" si="10"/>
        <v>0</v>
      </c>
      <c r="CH11" s="24">
        <f t="shared" si="10"/>
        <v>0</v>
      </c>
      <c r="CI11" s="25" t="s">
        <v>9</v>
      </c>
      <c r="CJ11" s="23">
        <v>0</v>
      </c>
      <c r="CK11" s="12">
        <v>0</v>
      </c>
      <c r="CL11" s="24">
        <f>$H$40*$H$11/100*12*CL39</f>
        <v>0</v>
      </c>
      <c r="CM11" s="25" t="s">
        <v>9</v>
      </c>
      <c r="CN11" s="23">
        <v>0</v>
      </c>
      <c r="CO11" s="47">
        <v>0</v>
      </c>
      <c r="CP11" s="24">
        <f>$H$40*$H$11/100*12*CP39</f>
        <v>0</v>
      </c>
      <c r="CQ11" s="25" t="s">
        <v>9</v>
      </c>
      <c r="CR11" s="23">
        <v>0</v>
      </c>
      <c r="CS11" s="12">
        <v>0</v>
      </c>
      <c r="CT11" s="24">
        <f>$H$40*$H$11/100*12*CT39</f>
        <v>0</v>
      </c>
      <c r="CU11" s="24">
        <f>$H$40*$H$11/100*12*CU39</f>
        <v>0</v>
      </c>
      <c r="CV11" s="24">
        <f>$H$40*$H$11/100*12*CV39</f>
        <v>0</v>
      </c>
    </row>
    <row r="12" spans="1:100" ht="12.75">
      <c r="A12" s="60" t="s">
        <v>10</v>
      </c>
      <c r="B12" s="60"/>
      <c r="C12" s="60"/>
      <c r="D12" s="60"/>
      <c r="E12" s="60"/>
      <c r="F12" s="60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7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5" t="s">
        <v>9</v>
      </c>
      <c r="AH12" s="23">
        <v>0</v>
      </c>
      <c r="AI12" s="12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5" t="s">
        <v>9</v>
      </c>
      <c r="AT12" s="23">
        <v>0</v>
      </c>
      <c r="AU12" s="12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5" t="s">
        <v>9</v>
      </c>
      <c r="CJ12" s="23">
        <v>0</v>
      </c>
      <c r="CK12" s="12">
        <v>0</v>
      </c>
      <c r="CL12" s="24">
        <v>0</v>
      </c>
      <c r="CM12" s="25" t="s">
        <v>9</v>
      </c>
      <c r="CN12" s="23">
        <v>0</v>
      </c>
      <c r="CO12" s="47">
        <v>0</v>
      </c>
      <c r="CP12" s="24">
        <v>0</v>
      </c>
      <c r="CQ12" s="25" t="s">
        <v>9</v>
      </c>
      <c r="CR12" s="23">
        <v>0</v>
      </c>
      <c r="CS12" s="12">
        <v>0</v>
      </c>
      <c r="CT12" s="24">
        <v>0</v>
      </c>
      <c r="CU12" s="24">
        <v>0</v>
      </c>
      <c r="CV12" s="24">
        <v>0</v>
      </c>
    </row>
    <row r="13" spans="1:100" ht="12.75">
      <c r="A13" s="60" t="s">
        <v>11</v>
      </c>
      <c r="B13" s="60"/>
      <c r="C13" s="60"/>
      <c r="D13" s="60"/>
      <c r="E13" s="60"/>
      <c r="F13" s="60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7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5" t="s">
        <v>9</v>
      </c>
      <c r="AH13" s="23">
        <v>0</v>
      </c>
      <c r="AI13" s="12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5" t="s">
        <v>9</v>
      </c>
      <c r="AT13" s="23">
        <v>0</v>
      </c>
      <c r="AU13" s="12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5" t="s">
        <v>9</v>
      </c>
      <c r="CJ13" s="23">
        <v>0</v>
      </c>
      <c r="CK13" s="12">
        <v>0</v>
      </c>
      <c r="CL13" s="24">
        <v>0</v>
      </c>
      <c r="CM13" s="25" t="s">
        <v>9</v>
      </c>
      <c r="CN13" s="23">
        <v>0</v>
      </c>
      <c r="CO13" s="47">
        <v>0</v>
      </c>
      <c r="CP13" s="24">
        <v>0</v>
      </c>
      <c r="CQ13" s="25" t="s">
        <v>9</v>
      </c>
      <c r="CR13" s="23">
        <v>0</v>
      </c>
      <c r="CS13" s="12">
        <v>0</v>
      </c>
      <c r="CT13" s="24">
        <v>0</v>
      </c>
      <c r="CU13" s="24">
        <v>0</v>
      </c>
      <c r="CV13" s="24">
        <v>0</v>
      </c>
    </row>
    <row r="14" spans="1:100" ht="12.75">
      <c r="A14" s="60" t="s">
        <v>12</v>
      </c>
      <c r="B14" s="60"/>
      <c r="C14" s="60"/>
      <c r="D14" s="60"/>
      <c r="E14" s="60"/>
      <c r="F14" s="60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7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5" t="s">
        <v>13</v>
      </c>
      <c r="AH14" s="23">
        <v>0</v>
      </c>
      <c r="AI14" s="12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5" t="s">
        <v>13</v>
      </c>
      <c r="AT14" s="23">
        <v>0</v>
      </c>
      <c r="AU14" s="12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5" t="s">
        <v>13</v>
      </c>
      <c r="CJ14" s="23">
        <v>0</v>
      </c>
      <c r="CK14" s="12">
        <v>0</v>
      </c>
      <c r="CL14" s="24">
        <v>0</v>
      </c>
      <c r="CM14" s="25" t="s">
        <v>13</v>
      </c>
      <c r="CN14" s="23">
        <v>0</v>
      </c>
      <c r="CO14" s="47">
        <v>0</v>
      </c>
      <c r="CP14" s="24">
        <v>0</v>
      </c>
      <c r="CQ14" s="25" t="s">
        <v>13</v>
      </c>
      <c r="CR14" s="23">
        <v>0</v>
      </c>
      <c r="CS14" s="12">
        <v>0</v>
      </c>
      <c r="CT14" s="24">
        <v>0</v>
      </c>
      <c r="CU14" s="24">
        <v>0</v>
      </c>
      <c r="CV14" s="24">
        <v>0</v>
      </c>
    </row>
    <row r="15" spans="1:100" ht="23.25" customHeight="1">
      <c r="A15" s="67" t="s">
        <v>14</v>
      </c>
      <c r="B15" s="67"/>
      <c r="C15" s="67"/>
      <c r="D15" s="67"/>
      <c r="E15" s="67"/>
      <c r="F15" s="67"/>
      <c r="G15" s="11"/>
      <c r="H15" s="8">
        <f>SUM(H16:H21)</f>
        <v>51.41294050776808</v>
      </c>
      <c r="I15" s="41">
        <f aca="true" t="shared" si="11" ref="I15:X15">SUM(I16:I23)</f>
        <v>5.050000000000001</v>
      </c>
      <c r="J15" s="21">
        <f t="shared" si="11"/>
        <v>30100.020000000004</v>
      </c>
      <c r="K15" s="21">
        <f t="shared" si="11"/>
        <v>46007.520000000004</v>
      </c>
      <c r="L15" s="21">
        <f t="shared" si="11"/>
        <v>45553.020000000004</v>
      </c>
      <c r="M15" s="21">
        <f t="shared" si="11"/>
        <v>45462.12000000001</v>
      </c>
      <c r="N15" s="21">
        <f t="shared" si="11"/>
        <v>0</v>
      </c>
      <c r="O15" s="21">
        <f t="shared" si="11"/>
        <v>0</v>
      </c>
      <c r="P15" s="21">
        <f t="shared" si="11"/>
        <v>0</v>
      </c>
      <c r="Q15" s="21">
        <f t="shared" si="11"/>
        <v>0</v>
      </c>
      <c r="R15" s="21">
        <f t="shared" si="11"/>
        <v>0</v>
      </c>
      <c r="S15" s="20">
        <f>SUM(S16:S23)</f>
        <v>0</v>
      </c>
      <c r="T15" s="20">
        <f>SUM(T16:T23)</f>
        <v>0</v>
      </c>
      <c r="U15" s="20">
        <f>SUM(U16:U23)</f>
        <v>0</v>
      </c>
      <c r="V15" s="20">
        <f>SUM(V16:V23)</f>
        <v>0</v>
      </c>
      <c r="W15" s="20">
        <f>SUM(W16:W23)</f>
        <v>0</v>
      </c>
      <c r="X15" s="21">
        <f t="shared" si="11"/>
        <v>0</v>
      </c>
      <c r="Y15" s="26"/>
      <c r="Z15" s="20">
        <f>SUM(Z16:Z21)</f>
        <v>51.41294050776808</v>
      </c>
      <c r="AA15" s="46">
        <f aca="true" t="shared" si="12" ref="AA15:AF15">SUM(AA16:AA23)</f>
        <v>5.050000000000001</v>
      </c>
      <c r="AB15" s="21">
        <f t="shared" si="12"/>
        <v>0</v>
      </c>
      <c r="AC15" s="20">
        <f t="shared" si="12"/>
        <v>0</v>
      </c>
      <c r="AD15" s="21">
        <f t="shared" si="12"/>
        <v>0</v>
      </c>
      <c r="AE15" s="21">
        <f t="shared" si="12"/>
        <v>0</v>
      </c>
      <c r="AF15" s="21">
        <f t="shared" si="12"/>
        <v>0</v>
      </c>
      <c r="AG15" s="26"/>
      <c r="AH15" s="20">
        <f>SUM(AH16:AH21)</f>
        <v>51.41294050776808</v>
      </c>
      <c r="AI15" s="41">
        <f aca="true" t="shared" si="13" ref="AI15:AR15">SUM(AI16:AI23)</f>
        <v>8.770000000000001</v>
      </c>
      <c r="AJ15" s="20">
        <f t="shared" si="13"/>
        <v>65332.992</v>
      </c>
      <c r="AK15" s="20">
        <f t="shared" si="13"/>
        <v>66438.01199999999</v>
      </c>
      <c r="AL15" s="20">
        <f t="shared" si="13"/>
        <v>65543.472</v>
      </c>
      <c r="AM15" s="20">
        <f t="shared" si="13"/>
        <v>66459.06</v>
      </c>
      <c r="AN15" s="20">
        <f t="shared" si="13"/>
        <v>54209.12400000001</v>
      </c>
      <c r="AO15" s="20">
        <f t="shared" si="13"/>
        <v>54545.892</v>
      </c>
      <c r="AP15" s="20">
        <f t="shared" si="13"/>
        <v>54135.45599999999</v>
      </c>
      <c r="AQ15" s="20">
        <f t="shared" si="13"/>
        <v>69679.40400000001</v>
      </c>
      <c r="AR15" s="20">
        <f t="shared" si="13"/>
        <v>58639.728</v>
      </c>
      <c r="AS15" s="26"/>
      <c r="AT15" s="20">
        <f>SUM(AT16:AT21)</f>
        <v>51.41294050776808</v>
      </c>
      <c r="AU15" s="41">
        <f aca="true" t="shared" si="14" ref="AU15:BH15">SUM(AU16:AU23)</f>
        <v>8.770000000000001</v>
      </c>
      <c r="AV15" s="20">
        <f t="shared" si="14"/>
        <v>58155.62400000001</v>
      </c>
      <c r="AW15" s="20">
        <f t="shared" si="14"/>
        <v>54535.36800000001</v>
      </c>
      <c r="AX15" s="20">
        <f t="shared" si="14"/>
        <v>54114.40800000001</v>
      </c>
      <c r="AY15" s="20">
        <f t="shared" si="14"/>
        <v>53019.912000000004</v>
      </c>
      <c r="AZ15" s="20">
        <f t="shared" si="14"/>
        <v>54808.992000000006</v>
      </c>
      <c r="BA15" s="20">
        <f t="shared" si="14"/>
        <v>53093.58</v>
      </c>
      <c r="BB15" s="20">
        <f t="shared" si="14"/>
        <v>53304.060000000005</v>
      </c>
      <c r="BC15" s="20">
        <f t="shared" si="14"/>
        <v>52767.336</v>
      </c>
      <c r="BD15" s="20">
        <f t="shared" si="14"/>
        <v>53967.072</v>
      </c>
      <c r="BE15" s="20">
        <f t="shared" si="14"/>
        <v>54830.04000000001</v>
      </c>
      <c r="BF15" s="20">
        <f t="shared" si="14"/>
        <v>54040.74</v>
      </c>
      <c r="BG15" s="20">
        <f t="shared" si="14"/>
        <v>53798.687999999995</v>
      </c>
      <c r="BH15" s="20">
        <f t="shared" si="14"/>
        <v>53535.588</v>
      </c>
      <c r="BI15" s="20">
        <f aca="true" t="shared" si="15" ref="BI15:BN15">SUM(BI16:BI23)</f>
        <v>73689.04800000001</v>
      </c>
      <c r="BJ15" s="20">
        <f t="shared" si="15"/>
        <v>72562.98</v>
      </c>
      <c r="BK15" s="20">
        <f t="shared" si="15"/>
        <v>72731.364</v>
      </c>
      <c r="BL15" s="20">
        <f t="shared" si="15"/>
        <v>56629.64400000001</v>
      </c>
      <c r="BM15" s="20">
        <f t="shared" si="15"/>
        <v>56724.36</v>
      </c>
      <c r="BN15" s="20">
        <f t="shared" si="15"/>
        <v>47105.424</v>
      </c>
      <c r="BO15" s="20">
        <f aca="true" t="shared" si="16" ref="BO15:CH15">SUM(BO16:BO23)</f>
        <v>40612.116</v>
      </c>
      <c r="BP15" s="20">
        <f t="shared" si="16"/>
        <v>46410.84</v>
      </c>
      <c r="BQ15" s="20">
        <f t="shared" si="16"/>
        <v>53703.972</v>
      </c>
      <c r="BR15" s="20">
        <f t="shared" si="16"/>
        <v>46095.12</v>
      </c>
      <c r="BS15" s="20">
        <f t="shared" si="16"/>
        <v>46894.944</v>
      </c>
      <c r="BT15" s="20">
        <f t="shared" si="16"/>
        <v>55345.716</v>
      </c>
      <c r="BU15" s="20">
        <f t="shared" si="16"/>
        <v>73636.42800000001</v>
      </c>
      <c r="BV15" s="20">
        <f t="shared" si="16"/>
        <v>34350.335999999996</v>
      </c>
      <c r="BW15" s="20">
        <f t="shared" si="16"/>
        <v>35560.596</v>
      </c>
      <c r="BX15" s="20">
        <f t="shared" si="16"/>
        <v>74899.308</v>
      </c>
      <c r="BY15" s="20">
        <f t="shared" si="16"/>
        <v>34560.816</v>
      </c>
      <c r="BZ15" s="20">
        <f t="shared" si="16"/>
        <v>73994.244</v>
      </c>
      <c r="CA15" s="20">
        <f t="shared" si="16"/>
        <v>34718.676</v>
      </c>
      <c r="CB15" s="20">
        <f t="shared" si="16"/>
        <v>40506.876000000004</v>
      </c>
      <c r="CC15" s="20">
        <f t="shared" si="16"/>
        <v>34003.044</v>
      </c>
      <c r="CD15" s="20">
        <f t="shared" si="16"/>
        <v>56082.39600000001</v>
      </c>
      <c r="CE15" s="20">
        <f t="shared" si="16"/>
        <v>0</v>
      </c>
      <c r="CF15" s="20">
        <f t="shared" si="16"/>
        <v>0</v>
      </c>
      <c r="CG15" s="20">
        <f t="shared" si="16"/>
        <v>0</v>
      </c>
      <c r="CH15" s="20">
        <f t="shared" si="16"/>
        <v>0</v>
      </c>
      <c r="CI15" s="26"/>
      <c r="CJ15" s="20">
        <f>SUM(CJ16:CJ21)</f>
        <v>51.41294050776808</v>
      </c>
      <c r="CK15" s="41">
        <f>SUM(CK16:CK23)</f>
        <v>5.050000000000001</v>
      </c>
      <c r="CL15" s="20">
        <f>SUM(CL16:CL23)</f>
        <v>0</v>
      </c>
      <c r="CM15" s="26"/>
      <c r="CN15" s="20">
        <f>SUM(CN16:CN21)</f>
        <v>51.41294050776808</v>
      </c>
      <c r="CO15" s="46">
        <f>SUM(CO16:CO23)</f>
        <v>5.050000000000001</v>
      </c>
      <c r="CP15" s="20">
        <f>SUM(CP16:CP23)</f>
        <v>7629.540000000001</v>
      </c>
      <c r="CQ15" s="26"/>
      <c r="CR15" s="20">
        <f>SUM(CR16:CR21)</f>
        <v>51.41294050776808</v>
      </c>
      <c r="CS15" s="41">
        <f>SUM(CS16:CS23)</f>
        <v>8.770000000000001</v>
      </c>
      <c r="CT15" s="20">
        <f>SUM(CT16:CT23)</f>
        <v>53156.724</v>
      </c>
      <c r="CU15" s="20">
        <f>SUM(CU16:CU23)</f>
        <v>54409.079999999994</v>
      </c>
      <c r="CV15" s="20">
        <f>SUM(CV16:CV23)</f>
        <v>55145.76</v>
      </c>
    </row>
    <row r="16" spans="1:100" ht="12.75">
      <c r="A16" s="60" t="s">
        <v>15</v>
      </c>
      <c r="B16" s="60"/>
      <c r="C16" s="60"/>
      <c r="D16" s="60"/>
      <c r="E16" s="60"/>
      <c r="F16" s="60"/>
      <c r="G16" s="9" t="s">
        <v>9</v>
      </c>
      <c r="H16" s="12">
        <v>0.7598226127320953</v>
      </c>
      <c r="I16" s="12">
        <v>0.19</v>
      </c>
      <c r="J16" s="24">
        <f>$I$16*J39*$B$45</f>
        <v>1132.476</v>
      </c>
      <c r="K16" s="24">
        <f aca="true" t="shared" si="17" ref="K16:X16">$I$16*K39*$B$45</f>
        <v>1730.976</v>
      </c>
      <c r="L16" s="24">
        <f t="shared" si="17"/>
        <v>1713.8760000000002</v>
      </c>
      <c r="M16" s="24">
        <f t="shared" si="17"/>
        <v>1710.4560000000001</v>
      </c>
      <c r="N16" s="24">
        <f t="shared" si="17"/>
        <v>0</v>
      </c>
      <c r="O16" s="24">
        <f t="shared" si="17"/>
        <v>0</v>
      </c>
      <c r="P16" s="24">
        <f t="shared" si="17"/>
        <v>0</v>
      </c>
      <c r="Q16" s="24">
        <f t="shared" si="17"/>
        <v>0</v>
      </c>
      <c r="R16" s="24">
        <f t="shared" si="17"/>
        <v>0</v>
      </c>
      <c r="S16" s="24">
        <f t="shared" si="17"/>
        <v>0</v>
      </c>
      <c r="T16" s="24">
        <f t="shared" si="17"/>
        <v>0</v>
      </c>
      <c r="U16" s="24">
        <f t="shared" si="17"/>
        <v>0</v>
      </c>
      <c r="V16" s="24">
        <f t="shared" si="17"/>
        <v>0</v>
      </c>
      <c r="W16" s="24">
        <f t="shared" si="17"/>
        <v>0</v>
      </c>
      <c r="X16" s="24">
        <f t="shared" si="17"/>
        <v>0</v>
      </c>
      <c r="Y16" s="25" t="s">
        <v>9</v>
      </c>
      <c r="Z16" s="23">
        <v>0.7598226127320953</v>
      </c>
      <c r="AA16" s="47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25" t="s">
        <v>9</v>
      </c>
      <c r="AH16" s="23">
        <v>0.7598226127320953</v>
      </c>
      <c r="AI16" s="12">
        <v>0.21</v>
      </c>
      <c r="AJ16" s="24">
        <f>$AI$16*$B$45*AJ39</f>
        <v>1564.416</v>
      </c>
      <c r="AK16" s="24">
        <f aca="true" t="shared" si="18" ref="AK16:AR16">$AI$16*$B$45*AK39</f>
        <v>1590.876</v>
      </c>
      <c r="AL16" s="24">
        <f t="shared" si="18"/>
        <v>1569.456</v>
      </c>
      <c r="AM16" s="24">
        <f t="shared" si="18"/>
        <v>1591.38</v>
      </c>
      <c r="AN16" s="24">
        <f t="shared" si="18"/>
        <v>1298.0520000000001</v>
      </c>
      <c r="AO16" s="24">
        <f t="shared" si="18"/>
        <v>1306.116</v>
      </c>
      <c r="AP16" s="24">
        <f t="shared" si="18"/>
        <v>1296.288</v>
      </c>
      <c r="AQ16" s="24">
        <f t="shared" si="18"/>
        <v>1668.492</v>
      </c>
      <c r="AR16" s="24">
        <f t="shared" si="18"/>
        <v>1404.1440000000002</v>
      </c>
      <c r="AS16" s="25" t="s">
        <v>9</v>
      </c>
      <c r="AT16" s="23">
        <v>0.7598226127320953</v>
      </c>
      <c r="AU16" s="12">
        <v>0.21</v>
      </c>
      <c r="AV16" s="24">
        <f>$AU$16*AV39*$B$45</f>
        <v>1392.5520000000001</v>
      </c>
      <c r="AW16" s="24">
        <f aca="true" t="shared" si="19" ref="AW16:CH16">$AU$16*AW39*$B$45</f>
        <v>1305.864</v>
      </c>
      <c r="AX16" s="24">
        <f t="shared" si="19"/>
        <v>1295.784</v>
      </c>
      <c r="AY16" s="24">
        <f t="shared" si="19"/>
        <v>1269.576</v>
      </c>
      <c r="AZ16" s="24">
        <f t="shared" si="19"/>
        <v>1312.4159999999997</v>
      </c>
      <c r="BA16" s="24">
        <f t="shared" si="19"/>
        <v>1271.34</v>
      </c>
      <c r="BB16" s="24">
        <f t="shared" si="19"/>
        <v>1276.3799999999999</v>
      </c>
      <c r="BC16" s="24">
        <f t="shared" si="19"/>
        <v>1263.528</v>
      </c>
      <c r="BD16" s="24">
        <f t="shared" si="19"/>
        <v>1292.2559999999999</v>
      </c>
      <c r="BE16" s="24">
        <f t="shared" si="19"/>
        <v>1312.92</v>
      </c>
      <c r="BF16" s="24">
        <f t="shared" si="19"/>
        <v>1294.02</v>
      </c>
      <c r="BG16" s="24">
        <f t="shared" si="19"/>
        <v>1288.224</v>
      </c>
      <c r="BH16" s="24">
        <f t="shared" si="19"/>
        <v>1281.924</v>
      </c>
      <c r="BI16" s="24">
        <f t="shared" si="19"/>
        <v>1764.504</v>
      </c>
      <c r="BJ16" s="24">
        <f t="shared" si="19"/>
        <v>1737.54</v>
      </c>
      <c r="BK16" s="24">
        <f t="shared" si="19"/>
        <v>1741.5720000000001</v>
      </c>
      <c r="BL16" s="24">
        <f t="shared" si="19"/>
        <v>1356.0120000000002</v>
      </c>
      <c r="BM16" s="24">
        <f t="shared" si="19"/>
        <v>1358.28</v>
      </c>
      <c r="BN16" s="24">
        <f t="shared" si="19"/>
        <v>1127.952</v>
      </c>
      <c r="BO16" s="24">
        <f t="shared" si="19"/>
        <v>972.4679999999998</v>
      </c>
      <c r="BP16" s="24">
        <f t="shared" si="19"/>
        <v>1111.32</v>
      </c>
      <c r="BQ16" s="24">
        <f t="shared" si="19"/>
        <v>1285.956</v>
      </c>
      <c r="BR16" s="24">
        <f t="shared" si="19"/>
        <v>1103.7599999999998</v>
      </c>
      <c r="BS16" s="24">
        <f t="shared" si="19"/>
        <v>1122.912</v>
      </c>
      <c r="BT16" s="24">
        <f t="shared" si="19"/>
        <v>1325.268</v>
      </c>
      <c r="BU16" s="24">
        <f t="shared" si="19"/>
        <v>1763.2440000000001</v>
      </c>
      <c r="BV16" s="24">
        <f t="shared" si="19"/>
        <v>822.528</v>
      </c>
      <c r="BW16" s="24">
        <f t="shared" si="19"/>
        <v>851.5079999999998</v>
      </c>
      <c r="BX16" s="24">
        <f t="shared" si="19"/>
        <v>1793.484</v>
      </c>
      <c r="BY16" s="24">
        <f t="shared" si="19"/>
        <v>827.568</v>
      </c>
      <c r="BZ16" s="24">
        <f t="shared" si="19"/>
        <v>1771.8120000000001</v>
      </c>
      <c r="CA16" s="24">
        <f t="shared" si="19"/>
        <v>831.348</v>
      </c>
      <c r="CB16" s="24">
        <f t="shared" si="19"/>
        <v>969.9479999999999</v>
      </c>
      <c r="CC16" s="24">
        <f t="shared" si="19"/>
        <v>814.212</v>
      </c>
      <c r="CD16" s="24">
        <f t="shared" si="19"/>
        <v>1342.908</v>
      </c>
      <c r="CE16" s="24">
        <f t="shared" si="19"/>
        <v>0</v>
      </c>
      <c r="CF16" s="24">
        <f t="shared" si="19"/>
        <v>0</v>
      </c>
      <c r="CG16" s="24">
        <f t="shared" si="19"/>
        <v>0</v>
      </c>
      <c r="CH16" s="24">
        <f t="shared" si="19"/>
        <v>0</v>
      </c>
      <c r="CI16" s="25" t="s">
        <v>9</v>
      </c>
      <c r="CJ16" s="23">
        <v>0.7598226127320953</v>
      </c>
      <c r="CK16" s="12">
        <v>0.19</v>
      </c>
      <c r="CL16" s="24">
        <f>$CK$16*$B$45*CL39</f>
        <v>0</v>
      </c>
      <c r="CM16" s="25" t="s">
        <v>9</v>
      </c>
      <c r="CN16" s="23">
        <v>0.7598226127320953</v>
      </c>
      <c r="CO16" s="47">
        <v>0.19</v>
      </c>
      <c r="CP16" s="24">
        <f>$CO$16*$B$45*CP39</f>
        <v>287.052</v>
      </c>
      <c r="CQ16" s="25" t="s">
        <v>9</v>
      </c>
      <c r="CR16" s="23">
        <v>0.7598226127320953</v>
      </c>
      <c r="CS16" s="12">
        <v>0.21</v>
      </c>
      <c r="CT16" s="24">
        <f>$CS$16*$B$45*CT39</f>
        <v>1272.852</v>
      </c>
      <c r="CU16" s="24">
        <f>$CS$16*$B$45*CU39</f>
        <v>1302.84</v>
      </c>
      <c r="CV16" s="24">
        <f>$CS$16*$B$45*CV39</f>
        <v>1320.48</v>
      </c>
    </row>
    <row r="17" spans="1:100" ht="12.75">
      <c r="A17" s="60" t="s">
        <v>16</v>
      </c>
      <c r="B17" s="60"/>
      <c r="C17" s="60"/>
      <c r="D17" s="60"/>
      <c r="E17" s="60"/>
      <c r="F17" s="60"/>
      <c r="G17" s="9" t="s">
        <v>9</v>
      </c>
      <c r="H17" s="12">
        <v>6.63867871352785</v>
      </c>
      <c r="I17" s="12">
        <v>0.56</v>
      </c>
      <c r="J17" s="24">
        <f aca="true" t="shared" si="20" ref="J17:X17">$I$17*J39*$B$45</f>
        <v>3337.8240000000005</v>
      </c>
      <c r="K17" s="24">
        <f t="shared" si="20"/>
        <v>5101.8240000000005</v>
      </c>
      <c r="L17" s="24">
        <f t="shared" si="20"/>
        <v>5051.424000000001</v>
      </c>
      <c r="M17" s="24">
        <f t="shared" si="20"/>
        <v>5041.344000000001</v>
      </c>
      <c r="N17" s="24">
        <f t="shared" si="20"/>
        <v>0</v>
      </c>
      <c r="O17" s="24">
        <f t="shared" si="20"/>
        <v>0</v>
      </c>
      <c r="P17" s="24">
        <f t="shared" si="20"/>
        <v>0</v>
      </c>
      <c r="Q17" s="24">
        <f t="shared" si="20"/>
        <v>0</v>
      </c>
      <c r="R17" s="24">
        <f t="shared" si="20"/>
        <v>0</v>
      </c>
      <c r="S17" s="24">
        <f t="shared" si="20"/>
        <v>0</v>
      </c>
      <c r="T17" s="24">
        <f t="shared" si="20"/>
        <v>0</v>
      </c>
      <c r="U17" s="24">
        <f t="shared" si="20"/>
        <v>0</v>
      </c>
      <c r="V17" s="24">
        <f t="shared" si="20"/>
        <v>0</v>
      </c>
      <c r="W17" s="24">
        <f t="shared" si="20"/>
        <v>0</v>
      </c>
      <c r="X17" s="24">
        <f t="shared" si="20"/>
        <v>0</v>
      </c>
      <c r="Y17" s="25" t="s">
        <v>9</v>
      </c>
      <c r="Z17" s="23">
        <v>6.63867871352785</v>
      </c>
      <c r="AA17" s="47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25" t="s">
        <v>9</v>
      </c>
      <c r="AH17" s="23">
        <v>6.63867871352785</v>
      </c>
      <c r="AI17" s="12">
        <v>0.56</v>
      </c>
      <c r="AJ17" s="24">
        <f>$AI$17*$B$45*AJ39</f>
        <v>4171.776</v>
      </c>
      <c r="AK17" s="24">
        <f aca="true" t="shared" si="21" ref="AK17:AR17">$AI$17*$B$45*AK39</f>
        <v>4242.336</v>
      </c>
      <c r="AL17" s="24">
        <f t="shared" si="21"/>
        <v>4185.216</v>
      </c>
      <c r="AM17" s="24">
        <f t="shared" si="21"/>
        <v>4243.68</v>
      </c>
      <c r="AN17" s="24">
        <f t="shared" si="21"/>
        <v>3461.4720000000007</v>
      </c>
      <c r="AO17" s="24">
        <f t="shared" si="21"/>
        <v>3482.976</v>
      </c>
      <c r="AP17" s="24">
        <f t="shared" si="21"/>
        <v>3456.768</v>
      </c>
      <c r="AQ17" s="24">
        <f t="shared" si="21"/>
        <v>4449.312000000001</v>
      </c>
      <c r="AR17" s="24">
        <f t="shared" si="21"/>
        <v>3744.3840000000005</v>
      </c>
      <c r="AS17" s="25" t="s">
        <v>9</v>
      </c>
      <c r="AT17" s="23">
        <v>6.63867871352785</v>
      </c>
      <c r="AU17" s="12">
        <v>0.56</v>
      </c>
      <c r="AV17" s="24">
        <f>$AU$17*AV39*$B$45</f>
        <v>3713.472</v>
      </c>
      <c r="AW17" s="24">
        <f aca="true" t="shared" si="22" ref="AW17:CH17">$AU$17*AW39*$B$45</f>
        <v>3482.304000000001</v>
      </c>
      <c r="AX17" s="24">
        <f t="shared" si="22"/>
        <v>3455.424000000001</v>
      </c>
      <c r="AY17" s="24">
        <f t="shared" si="22"/>
        <v>3385.5360000000005</v>
      </c>
      <c r="AZ17" s="24">
        <f t="shared" si="22"/>
        <v>3499.7760000000003</v>
      </c>
      <c r="BA17" s="24">
        <f t="shared" si="22"/>
        <v>3390.2400000000007</v>
      </c>
      <c r="BB17" s="24">
        <f t="shared" si="22"/>
        <v>3403.6800000000003</v>
      </c>
      <c r="BC17" s="24">
        <f t="shared" si="22"/>
        <v>3369.408</v>
      </c>
      <c r="BD17" s="24">
        <f t="shared" si="22"/>
        <v>3446.016</v>
      </c>
      <c r="BE17" s="24">
        <f t="shared" si="22"/>
        <v>3501.120000000001</v>
      </c>
      <c r="BF17" s="24">
        <f t="shared" si="22"/>
        <v>3450.7200000000003</v>
      </c>
      <c r="BG17" s="24">
        <f t="shared" si="22"/>
        <v>3435.2640000000006</v>
      </c>
      <c r="BH17" s="24">
        <f t="shared" si="22"/>
        <v>3418.464</v>
      </c>
      <c r="BI17" s="24">
        <f t="shared" si="22"/>
        <v>4705.344000000001</v>
      </c>
      <c r="BJ17" s="24">
        <f t="shared" si="22"/>
        <v>4633.4400000000005</v>
      </c>
      <c r="BK17" s="24">
        <f t="shared" si="22"/>
        <v>4644.192000000001</v>
      </c>
      <c r="BL17" s="24">
        <f t="shared" si="22"/>
        <v>3616.032000000001</v>
      </c>
      <c r="BM17" s="24">
        <f t="shared" si="22"/>
        <v>3622.0800000000004</v>
      </c>
      <c r="BN17" s="24">
        <f t="shared" si="22"/>
        <v>3007.8720000000003</v>
      </c>
      <c r="BO17" s="24">
        <f t="shared" si="22"/>
        <v>2593.248</v>
      </c>
      <c r="BP17" s="24">
        <f t="shared" si="22"/>
        <v>2963.5200000000004</v>
      </c>
      <c r="BQ17" s="24">
        <f t="shared" si="22"/>
        <v>3429.2160000000003</v>
      </c>
      <c r="BR17" s="24">
        <f t="shared" si="22"/>
        <v>2943.3600000000006</v>
      </c>
      <c r="BS17" s="24">
        <f t="shared" si="22"/>
        <v>2994.4320000000002</v>
      </c>
      <c r="BT17" s="24">
        <f t="shared" si="22"/>
        <v>3534.0480000000002</v>
      </c>
      <c r="BU17" s="24">
        <f t="shared" si="22"/>
        <v>4701.984</v>
      </c>
      <c r="BV17" s="24">
        <f t="shared" si="22"/>
        <v>2193.408</v>
      </c>
      <c r="BW17" s="24">
        <f t="shared" si="22"/>
        <v>2270.688</v>
      </c>
      <c r="BX17" s="24">
        <f t="shared" si="22"/>
        <v>4782.624000000001</v>
      </c>
      <c r="BY17" s="24">
        <f t="shared" si="22"/>
        <v>2206.848</v>
      </c>
      <c r="BZ17" s="24">
        <f t="shared" si="22"/>
        <v>4724.832</v>
      </c>
      <c r="CA17" s="24">
        <f t="shared" si="22"/>
        <v>2216.928</v>
      </c>
      <c r="CB17" s="24">
        <f t="shared" si="22"/>
        <v>2586.5280000000002</v>
      </c>
      <c r="CC17" s="24">
        <f t="shared" si="22"/>
        <v>2171.2320000000004</v>
      </c>
      <c r="CD17" s="24">
        <f t="shared" si="22"/>
        <v>3581.0880000000006</v>
      </c>
      <c r="CE17" s="24">
        <f t="shared" si="22"/>
        <v>0</v>
      </c>
      <c r="CF17" s="24">
        <f t="shared" si="22"/>
        <v>0</v>
      </c>
      <c r="CG17" s="24">
        <f t="shared" si="22"/>
        <v>0</v>
      </c>
      <c r="CH17" s="24">
        <f t="shared" si="22"/>
        <v>0</v>
      </c>
      <c r="CI17" s="25" t="s">
        <v>9</v>
      </c>
      <c r="CJ17" s="23">
        <v>6.63867871352785</v>
      </c>
      <c r="CK17" s="12">
        <v>0.56</v>
      </c>
      <c r="CL17" s="24">
        <f>$CK$17*$B$45*CL39</f>
        <v>0</v>
      </c>
      <c r="CM17" s="25" t="s">
        <v>9</v>
      </c>
      <c r="CN17" s="23">
        <v>6.63867871352785</v>
      </c>
      <c r="CO17" s="47">
        <v>0.56</v>
      </c>
      <c r="CP17" s="24">
        <f>$CO$17*$B$45*CP39</f>
        <v>846.0480000000001</v>
      </c>
      <c r="CQ17" s="25" t="s">
        <v>9</v>
      </c>
      <c r="CR17" s="23">
        <v>6.63867871352785</v>
      </c>
      <c r="CS17" s="12">
        <v>0.56</v>
      </c>
      <c r="CT17" s="24">
        <f>$CS$17*$B$45*CT39</f>
        <v>3394.2720000000004</v>
      </c>
      <c r="CU17" s="24">
        <f>$CS$17*$B$45*CU39</f>
        <v>3474.2400000000002</v>
      </c>
      <c r="CV17" s="24">
        <f>$CS$17*$B$45*CV39</f>
        <v>3521.28</v>
      </c>
    </row>
    <row r="18" spans="1:100" ht="12.75">
      <c r="A18" s="60" t="s">
        <v>17</v>
      </c>
      <c r="B18" s="60"/>
      <c r="C18" s="60"/>
      <c r="D18" s="60"/>
      <c r="E18" s="60"/>
      <c r="F18" s="60"/>
      <c r="G18" s="9" t="s">
        <v>9</v>
      </c>
      <c r="H18" s="12">
        <v>23.528449933686996</v>
      </c>
      <c r="I18" s="12">
        <v>0.37</v>
      </c>
      <c r="J18" s="24">
        <f aca="true" t="shared" si="23" ref="J18:X18">$I$18*J39*$B$45</f>
        <v>2205.348</v>
      </c>
      <c r="K18" s="24">
        <f t="shared" si="23"/>
        <v>3370.848</v>
      </c>
      <c r="L18" s="24">
        <f t="shared" si="23"/>
        <v>3337.5480000000002</v>
      </c>
      <c r="M18" s="24">
        <f t="shared" si="23"/>
        <v>3330.888</v>
      </c>
      <c r="N18" s="24">
        <f t="shared" si="23"/>
        <v>0</v>
      </c>
      <c r="O18" s="24">
        <f t="shared" si="23"/>
        <v>0</v>
      </c>
      <c r="P18" s="24">
        <f t="shared" si="23"/>
        <v>0</v>
      </c>
      <c r="Q18" s="24">
        <f t="shared" si="23"/>
        <v>0</v>
      </c>
      <c r="R18" s="24">
        <f t="shared" si="23"/>
        <v>0</v>
      </c>
      <c r="S18" s="24">
        <f t="shared" si="23"/>
        <v>0</v>
      </c>
      <c r="T18" s="24">
        <f t="shared" si="23"/>
        <v>0</v>
      </c>
      <c r="U18" s="24">
        <f t="shared" si="23"/>
        <v>0</v>
      </c>
      <c r="V18" s="24">
        <f t="shared" si="23"/>
        <v>0</v>
      </c>
      <c r="W18" s="24">
        <f t="shared" si="23"/>
        <v>0</v>
      </c>
      <c r="X18" s="24">
        <f t="shared" si="23"/>
        <v>0</v>
      </c>
      <c r="Y18" s="25" t="s">
        <v>9</v>
      </c>
      <c r="Z18" s="23">
        <v>23.528449933686996</v>
      </c>
      <c r="AA18" s="47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25" t="s">
        <v>9</v>
      </c>
      <c r="AH18" s="23">
        <v>23.528449933686996</v>
      </c>
      <c r="AI18" s="12">
        <v>0.56</v>
      </c>
      <c r="AJ18" s="24">
        <f>$AI$18*$B$45*AJ39</f>
        <v>4171.776</v>
      </c>
      <c r="AK18" s="24">
        <f aca="true" t="shared" si="24" ref="AK18:AR18">$AI$18*$B$45*AK39</f>
        <v>4242.336</v>
      </c>
      <c r="AL18" s="24">
        <f t="shared" si="24"/>
        <v>4185.216</v>
      </c>
      <c r="AM18" s="24">
        <f t="shared" si="24"/>
        <v>4243.68</v>
      </c>
      <c r="AN18" s="24">
        <f t="shared" si="24"/>
        <v>3461.4720000000007</v>
      </c>
      <c r="AO18" s="24">
        <f t="shared" si="24"/>
        <v>3482.976</v>
      </c>
      <c r="AP18" s="24">
        <f t="shared" si="24"/>
        <v>3456.768</v>
      </c>
      <c r="AQ18" s="24">
        <f t="shared" si="24"/>
        <v>4449.312000000001</v>
      </c>
      <c r="AR18" s="24">
        <f t="shared" si="24"/>
        <v>3744.3840000000005</v>
      </c>
      <c r="AS18" s="25" t="s">
        <v>9</v>
      </c>
      <c r="AT18" s="23">
        <v>23.528449933686996</v>
      </c>
      <c r="AU18" s="12">
        <v>0.56</v>
      </c>
      <c r="AV18" s="24">
        <f>$AU$18*AV39*$B$45</f>
        <v>3713.472</v>
      </c>
      <c r="AW18" s="24">
        <f aca="true" t="shared" si="25" ref="AW18:CH18">$AU$18*AW39*$B$45</f>
        <v>3482.304000000001</v>
      </c>
      <c r="AX18" s="24">
        <f t="shared" si="25"/>
        <v>3455.424000000001</v>
      </c>
      <c r="AY18" s="24">
        <f t="shared" si="25"/>
        <v>3385.5360000000005</v>
      </c>
      <c r="AZ18" s="24">
        <f t="shared" si="25"/>
        <v>3499.7760000000003</v>
      </c>
      <c r="BA18" s="24">
        <f t="shared" si="25"/>
        <v>3390.2400000000007</v>
      </c>
      <c r="BB18" s="24">
        <f t="shared" si="25"/>
        <v>3403.6800000000003</v>
      </c>
      <c r="BC18" s="24">
        <f t="shared" si="25"/>
        <v>3369.408</v>
      </c>
      <c r="BD18" s="24">
        <f t="shared" si="25"/>
        <v>3446.016</v>
      </c>
      <c r="BE18" s="24">
        <f t="shared" si="25"/>
        <v>3501.120000000001</v>
      </c>
      <c r="BF18" s="24">
        <f t="shared" si="25"/>
        <v>3450.7200000000003</v>
      </c>
      <c r="BG18" s="24">
        <f t="shared" si="25"/>
        <v>3435.2640000000006</v>
      </c>
      <c r="BH18" s="24">
        <f t="shared" si="25"/>
        <v>3418.464</v>
      </c>
      <c r="BI18" s="24">
        <f t="shared" si="25"/>
        <v>4705.344000000001</v>
      </c>
      <c r="BJ18" s="24">
        <f t="shared" si="25"/>
        <v>4633.4400000000005</v>
      </c>
      <c r="BK18" s="24">
        <f t="shared" si="25"/>
        <v>4644.192000000001</v>
      </c>
      <c r="BL18" s="24">
        <f t="shared" si="25"/>
        <v>3616.032000000001</v>
      </c>
      <c r="BM18" s="24">
        <f t="shared" si="25"/>
        <v>3622.0800000000004</v>
      </c>
      <c r="BN18" s="24">
        <f t="shared" si="25"/>
        <v>3007.8720000000003</v>
      </c>
      <c r="BO18" s="24">
        <f t="shared" si="25"/>
        <v>2593.248</v>
      </c>
      <c r="BP18" s="24">
        <f t="shared" si="25"/>
        <v>2963.5200000000004</v>
      </c>
      <c r="BQ18" s="24">
        <f t="shared" si="25"/>
        <v>3429.2160000000003</v>
      </c>
      <c r="BR18" s="24">
        <f t="shared" si="25"/>
        <v>2943.3600000000006</v>
      </c>
      <c r="BS18" s="24">
        <f t="shared" si="25"/>
        <v>2994.4320000000002</v>
      </c>
      <c r="BT18" s="24">
        <f t="shared" si="25"/>
        <v>3534.0480000000002</v>
      </c>
      <c r="BU18" s="24">
        <f t="shared" si="25"/>
        <v>4701.984</v>
      </c>
      <c r="BV18" s="24">
        <f t="shared" si="25"/>
        <v>2193.408</v>
      </c>
      <c r="BW18" s="24">
        <f t="shared" si="25"/>
        <v>2270.688</v>
      </c>
      <c r="BX18" s="24">
        <f t="shared" si="25"/>
        <v>4782.624000000001</v>
      </c>
      <c r="BY18" s="24">
        <f t="shared" si="25"/>
        <v>2206.848</v>
      </c>
      <c r="BZ18" s="24">
        <f t="shared" si="25"/>
        <v>4724.832</v>
      </c>
      <c r="CA18" s="24">
        <f t="shared" si="25"/>
        <v>2216.928</v>
      </c>
      <c r="CB18" s="24">
        <f t="shared" si="25"/>
        <v>2586.5280000000002</v>
      </c>
      <c r="CC18" s="24">
        <f t="shared" si="25"/>
        <v>2171.2320000000004</v>
      </c>
      <c r="CD18" s="24">
        <f t="shared" si="25"/>
        <v>3581.0880000000006</v>
      </c>
      <c r="CE18" s="24">
        <f t="shared" si="25"/>
        <v>0</v>
      </c>
      <c r="CF18" s="24">
        <f t="shared" si="25"/>
        <v>0</v>
      </c>
      <c r="CG18" s="24">
        <f t="shared" si="25"/>
        <v>0</v>
      </c>
      <c r="CH18" s="24">
        <f t="shared" si="25"/>
        <v>0</v>
      </c>
      <c r="CI18" s="25" t="s">
        <v>9</v>
      </c>
      <c r="CJ18" s="23">
        <v>23.528449933686996</v>
      </c>
      <c r="CK18" s="12">
        <v>0.37</v>
      </c>
      <c r="CL18" s="24">
        <f>$CK$18*$B$45*CL39</f>
        <v>0</v>
      </c>
      <c r="CM18" s="25" t="s">
        <v>9</v>
      </c>
      <c r="CN18" s="23">
        <v>23.528449933686996</v>
      </c>
      <c r="CO18" s="47">
        <v>0.37</v>
      </c>
      <c r="CP18" s="24">
        <f>$CO$18*$B$45*CP39</f>
        <v>558.996</v>
      </c>
      <c r="CQ18" s="25" t="s">
        <v>9</v>
      </c>
      <c r="CR18" s="23">
        <v>23.528449933686996</v>
      </c>
      <c r="CS18" s="12">
        <v>0.56</v>
      </c>
      <c r="CT18" s="24">
        <f>$CS$18*$B$45*CT39</f>
        <v>3394.2720000000004</v>
      </c>
      <c r="CU18" s="24">
        <f>$CS$18*$B$45*CU39</f>
        <v>3474.2400000000002</v>
      </c>
      <c r="CV18" s="24">
        <f>$CS$18*$B$45*CV39</f>
        <v>3521.28</v>
      </c>
    </row>
    <row r="19" spans="1:100" ht="12.75">
      <c r="A19" s="60" t="s">
        <v>18</v>
      </c>
      <c r="B19" s="60"/>
      <c r="C19" s="60"/>
      <c r="D19" s="60"/>
      <c r="E19" s="60"/>
      <c r="F19" s="60"/>
      <c r="G19" s="9" t="s">
        <v>9</v>
      </c>
      <c r="H19" s="12">
        <v>0.40813328912466834</v>
      </c>
      <c r="I19" s="12">
        <v>0.28</v>
      </c>
      <c r="J19" s="24">
        <f aca="true" t="shared" si="26" ref="J19:X19">$I$19*J39*$B$45</f>
        <v>1668.9120000000003</v>
      </c>
      <c r="K19" s="24">
        <f t="shared" si="26"/>
        <v>2550.9120000000003</v>
      </c>
      <c r="L19" s="24">
        <f t="shared" si="26"/>
        <v>2525.7120000000004</v>
      </c>
      <c r="M19" s="24">
        <f t="shared" si="26"/>
        <v>2520.6720000000005</v>
      </c>
      <c r="N19" s="24">
        <f t="shared" si="26"/>
        <v>0</v>
      </c>
      <c r="O19" s="24">
        <f t="shared" si="26"/>
        <v>0</v>
      </c>
      <c r="P19" s="24">
        <f t="shared" si="26"/>
        <v>0</v>
      </c>
      <c r="Q19" s="24">
        <f t="shared" si="26"/>
        <v>0</v>
      </c>
      <c r="R19" s="24">
        <f t="shared" si="26"/>
        <v>0</v>
      </c>
      <c r="S19" s="24">
        <f t="shared" si="26"/>
        <v>0</v>
      </c>
      <c r="T19" s="24">
        <f t="shared" si="26"/>
        <v>0</v>
      </c>
      <c r="U19" s="24">
        <f t="shared" si="26"/>
        <v>0</v>
      </c>
      <c r="V19" s="24">
        <f t="shared" si="26"/>
        <v>0</v>
      </c>
      <c r="W19" s="24">
        <f t="shared" si="26"/>
        <v>0</v>
      </c>
      <c r="X19" s="24">
        <f t="shared" si="26"/>
        <v>0</v>
      </c>
      <c r="Y19" s="25" t="s">
        <v>9</v>
      </c>
      <c r="Z19" s="23">
        <v>0.40813328912466834</v>
      </c>
      <c r="AA19" s="47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25" t="s">
        <v>9</v>
      </c>
      <c r="AH19" s="23">
        <v>0.40813328912466834</v>
      </c>
      <c r="AI19" s="12">
        <v>0.27</v>
      </c>
      <c r="AJ19" s="24">
        <f>$AI$19*$B$45*AJ39</f>
        <v>2011.392</v>
      </c>
      <c r="AK19" s="24">
        <f aca="true" t="shared" si="27" ref="AK19:AR19">$AI$19*$B$45*AK39</f>
        <v>2045.412</v>
      </c>
      <c r="AL19" s="24">
        <f t="shared" si="27"/>
        <v>2017.872</v>
      </c>
      <c r="AM19" s="24">
        <f t="shared" si="27"/>
        <v>2046.0600000000002</v>
      </c>
      <c r="AN19" s="24">
        <f t="shared" si="27"/>
        <v>1668.9240000000002</v>
      </c>
      <c r="AO19" s="24">
        <f t="shared" si="27"/>
        <v>1679.292</v>
      </c>
      <c r="AP19" s="24">
        <f t="shared" si="27"/>
        <v>1666.656</v>
      </c>
      <c r="AQ19" s="24">
        <f t="shared" si="27"/>
        <v>2145.204</v>
      </c>
      <c r="AR19" s="24">
        <f t="shared" si="27"/>
        <v>1805.3280000000002</v>
      </c>
      <c r="AS19" s="25" t="s">
        <v>9</v>
      </c>
      <c r="AT19" s="23">
        <v>0.40813328912466834</v>
      </c>
      <c r="AU19" s="12">
        <v>0.27</v>
      </c>
      <c r="AV19" s="24">
        <f>$AU$19*AV39*$B$45</f>
        <v>1790.4240000000004</v>
      </c>
      <c r="AW19" s="24">
        <f aca="true" t="shared" si="28" ref="AW19:CH19">$AU$19*AW39*$B$45</f>
        <v>1678.9680000000003</v>
      </c>
      <c r="AX19" s="24">
        <f t="shared" si="28"/>
        <v>1666.0080000000003</v>
      </c>
      <c r="AY19" s="24">
        <f t="shared" si="28"/>
        <v>1632.3120000000001</v>
      </c>
      <c r="AZ19" s="24">
        <f t="shared" si="28"/>
        <v>1687.3919999999998</v>
      </c>
      <c r="BA19" s="24">
        <f t="shared" si="28"/>
        <v>1634.58</v>
      </c>
      <c r="BB19" s="24">
        <f t="shared" si="28"/>
        <v>1641.06</v>
      </c>
      <c r="BC19" s="24">
        <f t="shared" si="28"/>
        <v>1624.536</v>
      </c>
      <c r="BD19" s="24">
        <f t="shared" si="28"/>
        <v>1661.4719999999998</v>
      </c>
      <c r="BE19" s="24">
        <f t="shared" si="28"/>
        <v>1688.0400000000002</v>
      </c>
      <c r="BF19" s="24">
        <f t="shared" si="28"/>
        <v>1663.7400000000002</v>
      </c>
      <c r="BG19" s="24">
        <f t="shared" si="28"/>
        <v>1656.288</v>
      </c>
      <c r="BH19" s="24">
        <f t="shared" si="28"/>
        <v>1648.188</v>
      </c>
      <c r="BI19" s="24">
        <f t="shared" si="28"/>
        <v>2268.648</v>
      </c>
      <c r="BJ19" s="24">
        <f t="shared" si="28"/>
        <v>2233.9800000000005</v>
      </c>
      <c r="BK19" s="24">
        <f t="shared" si="28"/>
        <v>2239.164</v>
      </c>
      <c r="BL19" s="24">
        <f t="shared" si="28"/>
        <v>1743.444</v>
      </c>
      <c r="BM19" s="24">
        <f t="shared" si="28"/>
        <v>1746.3600000000001</v>
      </c>
      <c r="BN19" s="24">
        <f t="shared" si="28"/>
        <v>1450.2240000000002</v>
      </c>
      <c r="BO19" s="24">
        <f t="shared" si="28"/>
        <v>1250.316</v>
      </c>
      <c r="BP19" s="24">
        <f t="shared" si="28"/>
        <v>1428.8400000000001</v>
      </c>
      <c r="BQ19" s="24">
        <f t="shared" si="28"/>
        <v>1653.372</v>
      </c>
      <c r="BR19" s="24">
        <f t="shared" si="28"/>
        <v>1419.1200000000001</v>
      </c>
      <c r="BS19" s="24">
        <f t="shared" si="28"/>
        <v>1443.7440000000001</v>
      </c>
      <c r="BT19" s="24">
        <f t="shared" si="28"/>
        <v>1703.916</v>
      </c>
      <c r="BU19" s="24">
        <f t="shared" si="28"/>
        <v>2267.0280000000002</v>
      </c>
      <c r="BV19" s="24">
        <f t="shared" si="28"/>
        <v>1057.536</v>
      </c>
      <c r="BW19" s="24">
        <f t="shared" si="28"/>
        <v>1094.796</v>
      </c>
      <c r="BX19" s="24">
        <f t="shared" si="28"/>
        <v>2305.9080000000004</v>
      </c>
      <c r="BY19" s="24">
        <f t="shared" si="28"/>
        <v>1064.016</v>
      </c>
      <c r="BZ19" s="24">
        <f t="shared" si="28"/>
        <v>2278.0440000000003</v>
      </c>
      <c r="CA19" s="24">
        <f t="shared" si="28"/>
        <v>1068.876</v>
      </c>
      <c r="CB19" s="24">
        <f t="shared" si="28"/>
        <v>1247.076</v>
      </c>
      <c r="CC19" s="24">
        <f t="shared" si="28"/>
        <v>1046.844</v>
      </c>
      <c r="CD19" s="24">
        <f t="shared" si="28"/>
        <v>1726.596</v>
      </c>
      <c r="CE19" s="24">
        <f t="shared" si="28"/>
        <v>0</v>
      </c>
      <c r="CF19" s="24">
        <f t="shared" si="28"/>
        <v>0</v>
      </c>
      <c r="CG19" s="24">
        <f t="shared" si="28"/>
        <v>0</v>
      </c>
      <c r="CH19" s="24">
        <f t="shared" si="28"/>
        <v>0</v>
      </c>
      <c r="CI19" s="25" t="s">
        <v>9</v>
      </c>
      <c r="CJ19" s="23">
        <v>0.40813328912466834</v>
      </c>
      <c r="CK19" s="12">
        <v>0.28</v>
      </c>
      <c r="CL19" s="24">
        <f>$CK$19*$B$45*CL39</f>
        <v>0</v>
      </c>
      <c r="CM19" s="25" t="s">
        <v>9</v>
      </c>
      <c r="CN19" s="23">
        <v>0.40813328912466834</v>
      </c>
      <c r="CO19" s="47">
        <v>0.28</v>
      </c>
      <c r="CP19" s="24">
        <f>$CO$19*$B$45*CP39</f>
        <v>423.02400000000006</v>
      </c>
      <c r="CQ19" s="25" t="s">
        <v>9</v>
      </c>
      <c r="CR19" s="23">
        <v>0.40813328912466834</v>
      </c>
      <c r="CS19" s="12">
        <v>0.27</v>
      </c>
      <c r="CT19" s="24">
        <f>$CS$19*$B$45*CT39</f>
        <v>1636.5240000000001</v>
      </c>
      <c r="CU19" s="24">
        <f>$CS$19*$B$45*CU39</f>
        <v>1675.0800000000002</v>
      </c>
      <c r="CV19" s="24">
        <f>$CS$19*$B$45*CV39</f>
        <v>1697.7600000000002</v>
      </c>
    </row>
    <row r="20" spans="1:100" ht="43.5" customHeight="1">
      <c r="A20" s="60" t="s">
        <v>30</v>
      </c>
      <c r="B20" s="60"/>
      <c r="C20" s="60"/>
      <c r="D20" s="60"/>
      <c r="E20" s="60"/>
      <c r="F20" s="60"/>
      <c r="G20" s="13" t="s">
        <v>19</v>
      </c>
      <c r="H20" s="12">
        <v>12.083350464190978</v>
      </c>
      <c r="I20" s="12">
        <v>0.68</v>
      </c>
      <c r="J20" s="24">
        <f aca="true" t="shared" si="29" ref="J20:X20">$I$20*J39*$B$45</f>
        <v>4053.072</v>
      </c>
      <c r="K20" s="24">
        <f t="shared" si="29"/>
        <v>6195.072000000001</v>
      </c>
      <c r="L20" s="24">
        <f t="shared" si="29"/>
        <v>6133.872000000001</v>
      </c>
      <c r="M20" s="24">
        <f t="shared" si="29"/>
        <v>6121.632000000001</v>
      </c>
      <c r="N20" s="24">
        <f t="shared" si="29"/>
        <v>0</v>
      </c>
      <c r="O20" s="24">
        <f t="shared" si="29"/>
        <v>0</v>
      </c>
      <c r="P20" s="24">
        <f t="shared" si="29"/>
        <v>0</v>
      </c>
      <c r="Q20" s="24">
        <f t="shared" si="29"/>
        <v>0</v>
      </c>
      <c r="R20" s="24">
        <f t="shared" si="29"/>
        <v>0</v>
      </c>
      <c r="S20" s="24">
        <f t="shared" si="29"/>
        <v>0</v>
      </c>
      <c r="T20" s="24">
        <f t="shared" si="29"/>
        <v>0</v>
      </c>
      <c r="U20" s="24">
        <f t="shared" si="29"/>
        <v>0</v>
      </c>
      <c r="V20" s="24">
        <f t="shared" si="29"/>
        <v>0</v>
      </c>
      <c r="W20" s="24">
        <f t="shared" si="29"/>
        <v>0</v>
      </c>
      <c r="X20" s="24">
        <f t="shared" si="29"/>
        <v>0</v>
      </c>
      <c r="Y20" s="27" t="s">
        <v>19</v>
      </c>
      <c r="Z20" s="23">
        <v>12.083350464190978</v>
      </c>
      <c r="AA20" s="47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27" t="s">
        <v>19</v>
      </c>
      <c r="AH20" s="23">
        <v>12.083350464190978</v>
      </c>
      <c r="AI20" s="12">
        <v>0.66</v>
      </c>
      <c r="AJ20" s="24">
        <f>$AI$20*$B$45*AJ39</f>
        <v>4916.736</v>
      </c>
      <c r="AK20" s="24">
        <f aca="true" t="shared" si="30" ref="AK20:AR20">$AI$20*$B$45*AK39</f>
        <v>4999.896</v>
      </c>
      <c r="AL20" s="24">
        <f t="shared" si="30"/>
        <v>4932.576</v>
      </c>
      <c r="AM20" s="24">
        <f t="shared" si="30"/>
        <v>5001.48</v>
      </c>
      <c r="AN20" s="24">
        <f t="shared" si="30"/>
        <v>4079.592</v>
      </c>
      <c r="AO20" s="24">
        <f t="shared" si="30"/>
        <v>4104.936</v>
      </c>
      <c r="AP20" s="24">
        <f t="shared" si="30"/>
        <v>4074.048</v>
      </c>
      <c r="AQ20" s="24">
        <f t="shared" si="30"/>
        <v>5243.832</v>
      </c>
      <c r="AR20" s="24">
        <f t="shared" si="30"/>
        <v>4413.024</v>
      </c>
      <c r="AS20" s="27" t="s">
        <v>19</v>
      </c>
      <c r="AT20" s="23">
        <v>12.083350464190978</v>
      </c>
      <c r="AU20" s="12">
        <v>0.66</v>
      </c>
      <c r="AV20" s="24">
        <f>$AU$20*AV39*$B$45</f>
        <v>4376.592000000001</v>
      </c>
      <c r="AW20" s="24">
        <f aca="true" t="shared" si="31" ref="AW20:CH20">$AU$20*AW39*$B$45</f>
        <v>4104.144</v>
      </c>
      <c r="AX20" s="24">
        <f t="shared" si="31"/>
        <v>4072.464000000001</v>
      </c>
      <c r="AY20" s="24">
        <f t="shared" si="31"/>
        <v>3990.0960000000005</v>
      </c>
      <c r="AZ20" s="24">
        <f t="shared" si="31"/>
        <v>4124.736</v>
      </c>
      <c r="BA20" s="24">
        <f t="shared" si="31"/>
        <v>3995.6400000000003</v>
      </c>
      <c r="BB20" s="24">
        <f t="shared" si="31"/>
        <v>4011.4800000000005</v>
      </c>
      <c r="BC20" s="24">
        <f t="shared" si="31"/>
        <v>3971.0879999999997</v>
      </c>
      <c r="BD20" s="24">
        <f t="shared" si="31"/>
        <v>4061.3759999999997</v>
      </c>
      <c r="BE20" s="24">
        <f t="shared" si="31"/>
        <v>4126.32</v>
      </c>
      <c r="BF20" s="24">
        <f t="shared" si="31"/>
        <v>4066.92</v>
      </c>
      <c r="BG20" s="24">
        <f t="shared" si="31"/>
        <v>4048.7039999999997</v>
      </c>
      <c r="BH20" s="24">
        <f t="shared" si="31"/>
        <v>4028.9040000000005</v>
      </c>
      <c r="BI20" s="24">
        <f t="shared" si="31"/>
        <v>5545.584000000001</v>
      </c>
      <c r="BJ20" s="24">
        <f t="shared" si="31"/>
        <v>5460.84</v>
      </c>
      <c r="BK20" s="24">
        <f t="shared" si="31"/>
        <v>5473.512000000001</v>
      </c>
      <c r="BL20" s="24">
        <f t="shared" si="31"/>
        <v>4261.752</v>
      </c>
      <c r="BM20" s="24">
        <f t="shared" si="31"/>
        <v>4268.88</v>
      </c>
      <c r="BN20" s="24">
        <f t="shared" si="31"/>
        <v>3544.9920000000006</v>
      </c>
      <c r="BO20" s="24">
        <f t="shared" si="31"/>
        <v>3056.328</v>
      </c>
      <c r="BP20" s="24">
        <f t="shared" si="31"/>
        <v>3492.7200000000003</v>
      </c>
      <c r="BQ20" s="24">
        <f t="shared" si="31"/>
        <v>4041.576</v>
      </c>
      <c r="BR20" s="24">
        <f t="shared" si="31"/>
        <v>3468.9600000000005</v>
      </c>
      <c r="BS20" s="24">
        <f t="shared" si="31"/>
        <v>3529.152</v>
      </c>
      <c r="BT20" s="24">
        <f t="shared" si="31"/>
        <v>4165.128</v>
      </c>
      <c r="BU20" s="24">
        <f t="shared" si="31"/>
        <v>5541.624000000001</v>
      </c>
      <c r="BV20" s="24">
        <f t="shared" si="31"/>
        <v>2585.088</v>
      </c>
      <c r="BW20" s="24">
        <f t="shared" si="31"/>
        <v>2676.1679999999997</v>
      </c>
      <c r="BX20" s="24">
        <f t="shared" si="31"/>
        <v>5636.664000000001</v>
      </c>
      <c r="BY20" s="24">
        <f t="shared" si="31"/>
        <v>2600.928</v>
      </c>
      <c r="BZ20" s="24">
        <f t="shared" si="31"/>
        <v>5568.552000000001</v>
      </c>
      <c r="CA20" s="24">
        <f t="shared" si="31"/>
        <v>2612.808</v>
      </c>
      <c r="CB20" s="24">
        <f t="shared" si="31"/>
        <v>3048.408</v>
      </c>
      <c r="CC20" s="24">
        <f t="shared" si="31"/>
        <v>2558.952</v>
      </c>
      <c r="CD20" s="24">
        <f t="shared" si="31"/>
        <v>4220.568</v>
      </c>
      <c r="CE20" s="24">
        <f t="shared" si="31"/>
        <v>0</v>
      </c>
      <c r="CF20" s="24">
        <f t="shared" si="31"/>
        <v>0</v>
      </c>
      <c r="CG20" s="24">
        <f t="shared" si="31"/>
        <v>0</v>
      </c>
      <c r="CH20" s="24">
        <f t="shared" si="31"/>
        <v>0</v>
      </c>
      <c r="CI20" s="27" t="s">
        <v>19</v>
      </c>
      <c r="CJ20" s="23">
        <v>12.083350464190978</v>
      </c>
      <c r="CK20" s="12">
        <v>0.68</v>
      </c>
      <c r="CL20" s="24">
        <f>$CK$20*$B$45*CL39</f>
        <v>0</v>
      </c>
      <c r="CM20" s="27" t="s">
        <v>19</v>
      </c>
      <c r="CN20" s="23">
        <v>12.083350464190978</v>
      </c>
      <c r="CO20" s="47">
        <v>0.68</v>
      </c>
      <c r="CP20" s="24">
        <f>$CO$20*$B$45*CP39</f>
        <v>1027.344</v>
      </c>
      <c r="CQ20" s="27" t="s">
        <v>19</v>
      </c>
      <c r="CR20" s="23">
        <v>12.083350464190978</v>
      </c>
      <c r="CS20" s="12">
        <v>0.66</v>
      </c>
      <c r="CT20" s="24">
        <f>$CS$20*$B$45*CT39</f>
        <v>4000.3920000000003</v>
      </c>
      <c r="CU20" s="24">
        <f>$CS$20*$B$45*CU39</f>
        <v>4094.64</v>
      </c>
      <c r="CV20" s="24">
        <f>$CS$20*$B$45*CV39</f>
        <v>4150.08</v>
      </c>
    </row>
    <row r="21" spans="1:100" ht="12.75">
      <c r="A21" s="60" t="s">
        <v>31</v>
      </c>
      <c r="B21" s="60"/>
      <c r="C21" s="60"/>
      <c r="D21" s="60"/>
      <c r="E21" s="60"/>
      <c r="F21" s="60"/>
      <c r="G21" s="9" t="s">
        <v>9</v>
      </c>
      <c r="H21" s="12">
        <v>7.994505494505494</v>
      </c>
      <c r="I21" s="12">
        <v>0.23</v>
      </c>
      <c r="J21" s="24">
        <f aca="true" t="shared" si="32" ref="J21:X21">$I$21*J39*$B$45</f>
        <v>1370.892</v>
      </c>
      <c r="K21" s="24">
        <f t="shared" si="32"/>
        <v>2095.3920000000003</v>
      </c>
      <c r="L21" s="24">
        <f t="shared" si="32"/>
        <v>2074.692</v>
      </c>
      <c r="M21" s="24">
        <f t="shared" si="32"/>
        <v>2070.552</v>
      </c>
      <c r="N21" s="24">
        <f t="shared" si="32"/>
        <v>0</v>
      </c>
      <c r="O21" s="24">
        <f t="shared" si="32"/>
        <v>0</v>
      </c>
      <c r="P21" s="24">
        <f t="shared" si="32"/>
        <v>0</v>
      </c>
      <c r="Q21" s="24">
        <f t="shared" si="32"/>
        <v>0</v>
      </c>
      <c r="R21" s="24">
        <f t="shared" si="32"/>
        <v>0</v>
      </c>
      <c r="S21" s="24">
        <f t="shared" si="32"/>
        <v>0</v>
      </c>
      <c r="T21" s="24">
        <f t="shared" si="32"/>
        <v>0</v>
      </c>
      <c r="U21" s="24">
        <f t="shared" si="32"/>
        <v>0</v>
      </c>
      <c r="V21" s="24">
        <f t="shared" si="32"/>
        <v>0</v>
      </c>
      <c r="W21" s="24">
        <f t="shared" si="32"/>
        <v>0</v>
      </c>
      <c r="X21" s="24">
        <f t="shared" si="32"/>
        <v>0</v>
      </c>
      <c r="Y21" s="25" t="s">
        <v>9</v>
      </c>
      <c r="Z21" s="23">
        <v>7.994505494505494</v>
      </c>
      <c r="AA21" s="47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25" t="s">
        <v>9</v>
      </c>
      <c r="AH21" s="23">
        <v>7.994505494505494</v>
      </c>
      <c r="AI21" s="12">
        <v>0.23</v>
      </c>
      <c r="AJ21" s="24">
        <f>$AI$21*$B$45*AJ39</f>
        <v>1713.4080000000001</v>
      </c>
      <c r="AK21" s="24">
        <f aca="true" t="shared" si="33" ref="AK21:AR21">$AI$21*$B$45*AK39</f>
        <v>1742.388</v>
      </c>
      <c r="AL21" s="24">
        <f t="shared" si="33"/>
        <v>1718.928</v>
      </c>
      <c r="AM21" s="24">
        <f t="shared" si="33"/>
        <v>1742.94</v>
      </c>
      <c r="AN21" s="24">
        <f t="shared" si="33"/>
        <v>1421.6760000000002</v>
      </c>
      <c r="AO21" s="24">
        <f t="shared" si="33"/>
        <v>1430.508</v>
      </c>
      <c r="AP21" s="24">
        <f t="shared" si="33"/>
        <v>1419.7440000000001</v>
      </c>
      <c r="AQ21" s="24">
        <f t="shared" si="33"/>
        <v>1827.3960000000002</v>
      </c>
      <c r="AR21" s="24">
        <f t="shared" si="33"/>
        <v>1537.8720000000003</v>
      </c>
      <c r="AS21" s="25" t="s">
        <v>9</v>
      </c>
      <c r="AT21" s="23">
        <v>7.994505494505494</v>
      </c>
      <c r="AU21" s="12">
        <v>0.23</v>
      </c>
      <c r="AV21" s="24">
        <f>$AU$21*AV39*$B$45</f>
        <v>1525.1760000000002</v>
      </c>
      <c r="AW21" s="24">
        <f aca="true" t="shared" si="34" ref="AW21:CH21">$AU$21*AW39*$B$45</f>
        <v>1430.2320000000002</v>
      </c>
      <c r="AX21" s="24">
        <f t="shared" si="34"/>
        <v>1419.1920000000002</v>
      </c>
      <c r="AY21" s="24">
        <f t="shared" si="34"/>
        <v>1390.488</v>
      </c>
      <c r="AZ21" s="24">
        <f t="shared" si="34"/>
        <v>1437.408</v>
      </c>
      <c r="BA21" s="24">
        <f t="shared" si="34"/>
        <v>1392.42</v>
      </c>
      <c r="BB21" s="24">
        <f t="shared" si="34"/>
        <v>1397.94</v>
      </c>
      <c r="BC21" s="24">
        <f t="shared" si="34"/>
        <v>1383.864</v>
      </c>
      <c r="BD21" s="24">
        <f t="shared" si="34"/>
        <v>1415.328</v>
      </c>
      <c r="BE21" s="24">
        <f t="shared" si="34"/>
        <v>1437.96</v>
      </c>
      <c r="BF21" s="24">
        <f t="shared" si="34"/>
        <v>1417.26</v>
      </c>
      <c r="BG21" s="24">
        <f t="shared" si="34"/>
        <v>1410.912</v>
      </c>
      <c r="BH21" s="24">
        <f t="shared" si="34"/>
        <v>1404.0120000000002</v>
      </c>
      <c r="BI21" s="24">
        <f t="shared" si="34"/>
        <v>1932.5520000000001</v>
      </c>
      <c r="BJ21" s="24">
        <f t="shared" si="34"/>
        <v>1903.02</v>
      </c>
      <c r="BK21" s="24">
        <f t="shared" si="34"/>
        <v>1907.4360000000001</v>
      </c>
      <c r="BL21" s="24">
        <f t="shared" si="34"/>
        <v>1485.156</v>
      </c>
      <c r="BM21" s="24">
        <f t="shared" si="34"/>
        <v>1487.6399999999999</v>
      </c>
      <c r="BN21" s="24">
        <f t="shared" si="34"/>
        <v>1235.3760000000002</v>
      </c>
      <c r="BO21" s="24">
        <f t="shared" si="34"/>
        <v>1065.084</v>
      </c>
      <c r="BP21" s="24">
        <f t="shared" si="34"/>
        <v>1217.16</v>
      </c>
      <c r="BQ21" s="24">
        <f t="shared" si="34"/>
        <v>1408.428</v>
      </c>
      <c r="BR21" s="24">
        <f t="shared" si="34"/>
        <v>1208.88</v>
      </c>
      <c r="BS21" s="24">
        <f t="shared" si="34"/>
        <v>1229.8560000000002</v>
      </c>
      <c r="BT21" s="24">
        <f t="shared" si="34"/>
        <v>1451.484</v>
      </c>
      <c r="BU21" s="24">
        <f t="shared" si="34"/>
        <v>1931.172</v>
      </c>
      <c r="BV21" s="24">
        <f t="shared" si="34"/>
        <v>900.864</v>
      </c>
      <c r="BW21" s="24">
        <f t="shared" si="34"/>
        <v>932.604</v>
      </c>
      <c r="BX21" s="24">
        <f t="shared" si="34"/>
        <v>1964.2920000000004</v>
      </c>
      <c r="BY21" s="24">
        <f t="shared" si="34"/>
        <v>906.384</v>
      </c>
      <c r="BZ21" s="24">
        <f t="shared" si="34"/>
        <v>1940.5560000000003</v>
      </c>
      <c r="CA21" s="24">
        <f t="shared" si="34"/>
        <v>910.5239999999999</v>
      </c>
      <c r="CB21" s="24">
        <f t="shared" si="34"/>
        <v>1062.324</v>
      </c>
      <c r="CC21" s="24">
        <f t="shared" si="34"/>
        <v>891.7560000000001</v>
      </c>
      <c r="CD21" s="24">
        <f t="shared" si="34"/>
        <v>1470.8039999999999</v>
      </c>
      <c r="CE21" s="24">
        <f t="shared" si="34"/>
        <v>0</v>
      </c>
      <c r="CF21" s="24">
        <f t="shared" si="34"/>
        <v>0</v>
      </c>
      <c r="CG21" s="24">
        <f t="shared" si="34"/>
        <v>0</v>
      </c>
      <c r="CH21" s="24">
        <f t="shared" si="34"/>
        <v>0</v>
      </c>
      <c r="CI21" s="25" t="s">
        <v>9</v>
      </c>
      <c r="CJ21" s="23">
        <v>7.994505494505494</v>
      </c>
      <c r="CK21" s="12">
        <v>0.23</v>
      </c>
      <c r="CL21" s="24">
        <f>$CK$21*$B$45*CL39</f>
        <v>0</v>
      </c>
      <c r="CM21" s="25" t="s">
        <v>9</v>
      </c>
      <c r="CN21" s="23">
        <v>7.994505494505494</v>
      </c>
      <c r="CO21" s="47">
        <v>0.23</v>
      </c>
      <c r="CP21" s="24">
        <f>$CO$21*$B$45*CP39</f>
        <v>347.48400000000004</v>
      </c>
      <c r="CQ21" s="25" t="s">
        <v>9</v>
      </c>
      <c r="CR21" s="23">
        <v>7.994505494505494</v>
      </c>
      <c r="CS21" s="12">
        <v>0.23</v>
      </c>
      <c r="CT21" s="24">
        <f>$CS$21*$B$45*CT39</f>
        <v>1394.0760000000002</v>
      </c>
      <c r="CU21" s="24">
        <f>$CS$21*$B$45*CU39</f>
        <v>1426.92</v>
      </c>
      <c r="CV21" s="24">
        <f>$CS$21*$B$45*CV39</f>
        <v>1446.24</v>
      </c>
    </row>
    <row r="22" spans="1:100" ht="12.75">
      <c r="A22" s="60" t="s">
        <v>32</v>
      </c>
      <c r="B22" s="60"/>
      <c r="C22" s="60"/>
      <c r="D22" s="60"/>
      <c r="E22" s="60"/>
      <c r="F22" s="60"/>
      <c r="G22" s="9" t="s">
        <v>9</v>
      </c>
      <c r="H22" s="12">
        <v>7.994505494505494</v>
      </c>
      <c r="I22" s="12">
        <v>2.74</v>
      </c>
      <c r="J22" s="24">
        <f aca="true" t="shared" si="35" ref="J22:X22">$I$22*J39*$B$45</f>
        <v>16331.496000000001</v>
      </c>
      <c r="K22" s="24">
        <f t="shared" si="35"/>
        <v>24962.496</v>
      </c>
      <c r="L22" s="24">
        <f t="shared" si="35"/>
        <v>24715.896000000004</v>
      </c>
      <c r="M22" s="24">
        <f t="shared" si="35"/>
        <v>24666.576</v>
      </c>
      <c r="N22" s="24">
        <f t="shared" si="35"/>
        <v>0</v>
      </c>
      <c r="O22" s="24">
        <f t="shared" si="35"/>
        <v>0</v>
      </c>
      <c r="P22" s="24">
        <f t="shared" si="35"/>
        <v>0</v>
      </c>
      <c r="Q22" s="24">
        <f t="shared" si="35"/>
        <v>0</v>
      </c>
      <c r="R22" s="24">
        <f t="shared" si="35"/>
        <v>0</v>
      </c>
      <c r="S22" s="24">
        <f t="shared" si="35"/>
        <v>0</v>
      </c>
      <c r="T22" s="24">
        <f t="shared" si="35"/>
        <v>0</v>
      </c>
      <c r="U22" s="24">
        <f t="shared" si="35"/>
        <v>0</v>
      </c>
      <c r="V22" s="24">
        <f t="shared" si="35"/>
        <v>0</v>
      </c>
      <c r="W22" s="24">
        <f t="shared" si="35"/>
        <v>0</v>
      </c>
      <c r="X22" s="24">
        <f t="shared" si="35"/>
        <v>0</v>
      </c>
      <c r="Y22" s="25" t="s">
        <v>9</v>
      </c>
      <c r="Z22" s="23">
        <v>7.994505494505494</v>
      </c>
      <c r="AA22" s="47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25" t="s">
        <v>9</v>
      </c>
      <c r="AH22" s="23">
        <v>7.994505494505494</v>
      </c>
      <c r="AI22" s="12">
        <v>2.97</v>
      </c>
      <c r="AJ22" s="24">
        <f>$AI$22*$B$45*AJ39</f>
        <v>22125.311999999998</v>
      </c>
      <c r="AK22" s="24">
        <f aca="true" t="shared" si="36" ref="AK22:AR22">$AI$22*$B$45*AK39</f>
        <v>22499.532</v>
      </c>
      <c r="AL22" s="24">
        <f t="shared" si="36"/>
        <v>22196.591999999997</v>
      </c>
      <c r="AM22" s="24">
        <f t="shared" si="36"/>
        <v>22506.66</v>
      </c>
      <c r="AN22" s="24">
        <f t="shared" si="36"/>
        <v>18358.164</v>
      </c>
      <c r="AO22" s="24">
        <f t="shared" si="36"/>
        <v>18472.212</v>
      </c>
      <c r="AP22" s="24">
        <f t="shared" si="36"/>
        <v>18333.216</v>
      </c>
      <c r="AQ22" s="24">
        <f t="shared" si="36"/>
        <v>23597.244000000002</v>
      </c>
      <c r="AR22" s="24">
        <f t="shared" si="36"/>
        <v>19858.608</v>
      </c>
      <c r="AS22" s="25" t="s">
        <v>9</v>
      </c>
      <c r="AT22" s="23">
        <v>7.994505494505494</v>
      </c>
      <c r="AU22" s="12">
        <v>2.97</v>
      </c>
      <c r="AV22" s="24">
        <f>$AU$22*AV39*$B$45</f>
        <v>19694.664000000004</v>
      </c>
      <c r="AW22" s="24">
        <f aca="true" t="shared" si="37" ref="AW22:CH22">$AU$22*AW39*$B$45</f>
        <v>18468.648000000005</v>
      </c>
      <c r="AX22" s="24">
        <f t="shared" si="37"/>
        <v>18326.088000000003</v>
      </c>
      <c r="AY22" s="24">
        <f t="shared" si="37"/>
        <v>17955.432</v>
      </c>
      <c r="AZ22" s="24">
        <f t="shared" si="37"/>
        <v>18561.312</v>
      </c>
      <c r="BA22" s="24">
        <f t="shared" si="37"/>
        <v>17980.38</v>
      </c>
      <c r="BB22" s="24">
        <f t="shared" si="37"/>
        <v>18051.66</v>
      </c>
      <c r="BC22" s="24">
        <f t="shared" si="37"/>
        <v>17869.896</v>
      </c>
      <c r="BD22" s="24">
        <f t="shared" si="37"/>
        <v>18276.192000000003</v>
      </c>
      <c r="BE22" s="24">
        <f t="shared" si="37"/>
        <v>18568.440000000002</v>
      </c>
      <c r="BF22" s="24">
        <f t="shared" si="37"/>
        <v>18301.14</v>
      </c>
      <c r="BG22" s="24">
        <f t="shared" si="37"/>
        <v>18219.168</v>
      </c>
      <c r="BH22" s="24">
        <f t="shared" si="37"/>
        <v>18130.068000000003</v>
      </c>
      <c r="BI22" s="24">
        <f t="shared" si="37"/>
        <v>24955.128</v>
      </c>
      <c r="BJ22" s="24">
        <f t="shared" si="37"/>
        <v>24573.78</v>
      </c>
      <c r="BK22" s="24">
        <f t="shared" si="37"/>
        <v>24630.804</v>
      </c>
      <c r="BL22" s="24">
        <f t="shared" si="37"/>
        <v>19177.884000000002</v>
      </c>
      <c r="BM22" s="24">
        <f t="shared" si="37"/>
        <v>19209.960000000003</v>
      </c>
      <c r="BN22" s="24">
        <f t="shared" si="37"/>
        <v>15952.464</v>
      </c>
      <c r="BO22" s="24">
        <f t="shared" si="37"/>
        <v>13753.476</v>
      </c>
      <c r="BP22" s="24">
        <f t="shared" si="37"/>
        <v>15717.24</v>
      </c>
      <c r="BQ22" s="24">
        <f t="shared" si="37"/>
        <v>18187.092</v>
      </c>
      <c r="BR22" s="24">
        <f t="shared" si="37"/>
        <v>15610.320000000002</v>
      </c>
      <c r="BS22" s="24">
        <f t="shared" si="37"/>
        <v>15881.184000000003</v>
      </c>
      <c r="BT22" s="24">
        <f t="shared" si="37"/>
        <v>18743.076</v>
      </c>
      <c r="BU22" s="24">
        <f t="shared" si="37"/>
        <v>24937.308000000005</v>
      </c>
      <c r="BV22" s="24">
        <f t="shared" si="37"/>
        <v>11632.896</v>
      </c>
      <c r="BW22" s="24">
        <f t="shared" si="37"/>
        <v>12042.756</v>
      </c>
      <c r="BX22" s="24">
        <f t="shared" si="37"/>
        <v>25364.988000000005</v>
      </c>
      <c r="BY22" s="24">
        <f t="shared" si="37"/>
        <v>11704.176</v>
      </c>
      <c r="BZ22" s="24">
        <f t="shared" si="37"/>
        <v>25058.484000000004</v>
      </c>
      <c r="CA22" s="24">
        <f t="shared" si="37"/>
        <v>11757.636</v>
      </c>
      <c r="CB22" s="24">
        <f t="shared" si="37"/>
        <v>13717.836</v>
      </c>
      <c r="CC22" s="24">
        <f t="shared" si="37"/>
        <v>11515.284000000001</v>
      </c>
      <c r="CD22" s="24">
        <f t="shared" si="37"/>
        <v>18992.556</v>
      </c>
      <c r="CE22" s="24">
        <f t="shared" si="37"/>
        <v>0</v>
      </c>
      <c r="CF22" s="24">
        <f t="shared" si="37"/>
        <v>0</v>
      </c>
      <c r="CG22" s="24">
        <f t="shared" si="37"/>
        <v>0</v>
      </c>
      <c r="CH22" s="24">
        <f t="shared" si="37"/>
        <v>0</v>
      </c>
      <c r="CI22" s="25" t="s">
        <v>9</v>
      </c>
      <c r="CJ22" s="23">
        <v>7.994505494505494</v>
      </c>
      <c r="CK22" s="12">
        <v>2.74</v>
      </c>
      <c r="CL22" s="24">
        <f>$CK$22*$B$45*CL39</f>
        <v>0</v>
      </c>
      <c r="CM22" s="25" t="s">
        <v>9</v>
      </c>
      <c r="CN22" s="23">
        <v>7.994505494505494</v>
      </c>
      <c r="CO22" s="47">
        <v>2.74</v>
      </c>
      <c r="CP22" s="24">
        <f>$CO$22*$B$45*CP39</f>
        <v>4139.592000000001</v>
      </c>
      <c r="CQ22" s="25" t="s">
        <v>9</v>
      </c>
      <c r="CR22" s="23">
        <v>7.994505494505494</v>
      </c>
      <c r="CS22" s="12">
        <v>2.97</v>
      </c>
      <c r="CT22" s="24">
        <f>$CS$22*$B$45*CT39</f>
        <v>18001.764000000003</v>
      </c>
      <c r="CU22" s="24">
        <f>$CS$22*$B$45*CU39</f>
        <v>18425.88</v>
      </c>
      <c r="CV22" s="24">
        <f>$CS$22*$B$45*CV39</f>
        <v>18675.36</v>
      </c>
    </row>
    <row r="23" spans="1:100" ht="12.75">
      <c r="A23" s="60" t="s">
        <v>33</v>
      </c>
      <c r="B23" s="60"/>
      <c r="C23" s="60"/>
      <c r="D23" s="60"/>
      <c r="E23" s="60"/>
      <c r="F23" s="60"/>
      <c r="G23" s="9" t="s">
        <v>9</v>
      </c>
      <c r="H23" s="12">
        <v>7.994505494505494</v>
      </c>
      <c r="I23" s="12">
        <v>0</v>
      </c>
      <c r="J23" s="24">
        <f aca="true" t="shared" si="38" ref="J23:X23">$I$23*J39*$B$45</f>
        <v>0</v>
      </c>
      <c r="K23" s="24">
        <f t="shared" si="38"/>
        <v>0</v>
      </c>
      <c r="L23" s="24">
        <f t="shared" si="38"/>
        <v>0</v>
      </c>
      <c r="M23" s="24">
        <f t="shared" si="38"/>
        <v>0</v>
      </c>
      <c r="N23" s="24">
        <f t="shared" si="38"/>
        <v>0</v>
      </c>
      <c r="O23" s="24">
        <f t="shared" si="38"/>
        <v>0</v>
      </c>
      <c r="P23" s="24">
        <f t="shared" si="38"/>
        <v>0</v>
      </c>
      <c r="Q23" s="24">
        <f t="shared" si="38"/>
        <v>0</v>
      </c>
      <c r="R23" s="24">
        <f t="shared" si="38"/>
        <v>0</v>
      </c>
      <c r="S23" s="24">
        <f t="shared" si="38"/>
        <v>0</v>
      </c>
      <c r="T23" s="24">
        <f t="shared" si="38"/>
        <v>0</v>
      </c>
      <c r="U23" s="24">
        <f t="shared" si="38"/>
        <v>0</v>
      </c>
      <c r="V23" s="24">
        <f t="shared" si="38"/>
        <v>0</v>
      </c>
      <c r="W23" s="24">
        <f t="shared" si="38"/>
        <v>0</v>
      </c>
      <c r="X23" s="24">
        <f t="shared" si="38"/>
        <v>0</v>
      </c>
      <c r="Y23" s="25" t="s">
        <v>9</v>
      </c>
      <c r="Z23" s="23">
        <v>7.994505494505494</v>
      </c>
      <c r="AA23" s="47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25" t="s">
        <v>9</v>
      </c>
      <c r="AH23" s="23">
        <v>7.994505494505494</v>
      </c>
      <c r="AI23" s="12">
        <v>3.31</v>
      </c>
      <c r="AJ23" s="24">
        <f>$AI$23*$B$45*AJ39</f>
        <v>24658.175999999996</v>
      </c>
      <c r="AK23" s="24">
        <f aca="true" t="shared" si="39" ref="AK23:AR23">$AI$23*$B$45*AK39</f>
        <v>25075.235999999997</v>
      </c>
      <c r="AL23" s="24">
        <f t="shared" si="39"/>
        <v>24737.615999999998</v>
      </c>
      <c r="AM23" s="24">
        <f t="shared" si="39"/>
        <v>25083.18</v>
      </c>
      <c r="AN23" s="24">
        <f t="shared" si="39"/>
        <v>20459.772</v>
      </c>
      <c r="AO23" s="24">
        <f t="shared" si="39"/>
        <v>20586.875999999997</v>
      </c>
      <c r="AP23" s="24">
        <f t="shared" si="39"/>
        <v>20431.967999999997</v>
      </c>
      <c r="AQ23" s="24">
        <f t="shared" si="39"/>
        <v>26298.612</v>
      </c>
      <c r="AR23" s="24">
        <f t="shared" si="39"/>
        <v>22131.984</v>
      </c>
      <c r="AS23" s="25" t="s">
        <v>9</v>
      </c>
      <c r="AT23" s="23">
        <v>7.994505494505494</v>
      </c>
      <c r="AU23" s="12">
        <v>3.31</v>
      </c>
      <c r="AV23" s="24">
        <f>$AU$23*AV39*$B$45</f>
        <v>21949.272</v>
      </c>
      <c r="AW23" s="24">
        <f aca="true" t="shared" si="40" ref="AW23:CH23">$AU$23*AW39*$B$45</f>
        <v>20582.904000000002</v>
      </c>
      <c r="AX23" s="24">
        <f t="shared" si="40"/>
        <v>20424.024</v>
      </c>
      <c r="AY23" s="24">
        <f t="shared" si="40"/>
        <v>20010.936</v>
      </c>
      <c r="AZ23" s="24">
        <f t="shared" si="40"/>
        <v>20686.176</v>
      </c>
      <c r="BA23" s="24">
        <f t="shared" si="40"/>
        <v>20038.739999999998</v>
      </c>
      <c r="BB23" s="24">
        <f t="shared" si="40"/>
        <v>20118.18</v>
      </c>
      <c r="BC23" s="24">
        <f t="shared" si="40"/>
        <v>19915.608</v>
      </c>
      <c r="BD23" s="24">
        <f t="shared" si="40"/>
        <v>20368.415999999997</v>
      </c>
      <c r="BE23" s="24">
        <f t="shared" si="40"/>
        <v>20694.12</v>
      </c>
      <c r="BF23" s="24">
        <f t="shared" si="40"/>
        <v>20396.22</v>
      </c>
      <c r="BG23" s="24">
        <f t="shared" si="40"/>
        <v>20304.863999999998</v>
      </c>
      <c r="BH23" s="24">
        <f t="shared" si="40"/>
        <v>20205.564</v>
      </c>
      <c r="BI23" s="24">
        <f t="shared" si="40"/>
        <v>27811.944000000003</v>
      </c>
      <c r="BJ23" s="24">
        <f t="shared" si="40"/>
        <v>27386.94</v>
      </c>
      <c r="BK23" s="24">
        <f t="shared" si="40"/>
        <v>27450.492000000002</v>
      </c>
      <c r="BL23" s="24">
        <f t="shared" si="40"/>
        <v>21373.332000000002</v>
      </c>
      <c r="BM23" s="24">
        <f t="shared" si="40"/>
        <v>21409.079999999998</v>
      </c>
      <c r="BN23" s="24">
        <f t="shared" si="40"/>
        <v>17778.672</v>
      </c>
      <c r="BO23" s="24">
        <f t="shared" si="40"/>
        <v>15327.948</v>
      </c>
      <c r="BP23" s="24">
        <f t="shared" si="40"/>
        <v>17516.52</v>
      </c>
      <c r="BQ23" s="24">
        <f t="shared" si="40"/>
        <v>20269.116</v>
      </c>
      <c r="BR23" s="24">
        <f t="shared" si="40"/>
        <v>17397.36</v>
      </c>
      <c r="BS23" s="24">
        <f t="shared" si="40"/>
        <v>17699.232000000004</v>
      </c>
      <c r="BT23" s="24">
        <f t="shared" si="40"/>
        <v>20888.748</v>
      </c>
      <c r="BU23" s="24">
        <f t="shared" si="40"/>
        <v>27792.084000000003</v>
      </c>
      <c r="BV23" s="24">
        <f t="shared" si="40"/>
        <v>12964.608</v>
      </c>
      <c r="BW23" s="24">
        <f t="shared" si="40"/>
        <v>13421.387999999999</v>
      </c>
      <c r="BX23" s="24">
        <f t="shared" si="40"/>
        <v>28268.724000000002</v>
      </c>
      <c r="BY23" s="24">
        <f t="shared" si="40"/>
        <v>13044.047999999999</v>
      </c>
      <c r="BZ23" s="24">
        <f t="shared" si="40"/>
        <v>27927.131999999998</v>
      </c>
      <c r="CA23" s="24">
        <f t="shared" si="40"/>
        <v>13103.628</v>
      </c>
      <c r="CB23" s="24">
        <f t="shared" si="40"/>
        <v>15288.228</v>
      </c>
      <c r="CC23" s="24">
        <f t="shared" si="40"/>
        <v>12833.532</v>
      </c>
      <c r="CD23" s="24">
        <f t="shared" si="40"/>
        <v>21166.788</v>
      </c>
      <c r="CE23" s="24">
        <f t="shared" si="40"/>
        <v>0</v>
      </c>
      <c r="CF23" s="24">
        <f t="shared" si="40"/>
        <v>0</v>
      </c>
      <c r="CG23" s="24">
        <f t="shared" si="40"/>
        <v>0</v>
      </c>
      <c r="CH23" s="24">
        <f t="shared" si="40"/>
        <v>0</v>
      </c>
      <c r="CI23" s="25" t="s">
        <v>9</v>
      </c>
      <c r="CJ23" s="23">
        <v>7.994505494505494</v>
      </c>
      <c r="CK23" s="12">
        <v>0</v>
      </c>
      <c r="CL23" s="24">
        <f>$CK$23*$B$45*CL39</f>
        <v>0</v>
      </c>
      <c r="CM23" s="25" t="s">
        <v>9</v>
      </c>
      <c r="CN23" s="23">
        <v>7.994505494505494</v>
      </c>
      <c r="CO23" s="47">
        <v>0</v>
      </c>
      <c r="CP23" s="24">
        <f>$CO$23*$B$45*CP39</f>
        <v>0</v>
      </c>
      <c r="CQ23" s="25" t="s">
        <v>9</v>
      </c>
      <c r="CR23" s="23">
        <v>7.994505494505494</v>
      </c>
      <c r="CS23" s="12">
        <v>3.31</v>
      </c>
      <c r="CT23" s="24">
        <f>$CS$23*$B$45*CT39</f>
        <v>20062.572</v>
      </c>
      <c r="CU23" s="24">
        <f>$CS$23*$B$45*CU39</f>
        <v>20535.239999999998</v>
      </c>
      <c r="CV23" s="24">
        <f>$CS$23*$B$45*CV39</f>
        <v>20813.28</v>
      </c>
    </row>
    <row r="24" spans="1:100" ht="13.5" customHeight="1">
      <c r="A24" s="67" t="s">
        <v>20</v>
      </c>
      <c r="B24" s="67"/>
      <c r="C24" s="67"/>
      <c r="D24" s="67"/>
      <c r="E24" s="67"/>
      <c r="F24" s="67"/>
      <c r="G24" s="11"/>
      <c r="H24" s="6">
        <f>SUM(H25:H28)</f>
        <v>33.76989389920425</v>
      </c>
      <c r="I24" s="42">
        <f>SUM(I25:I28)</f>
        <v>5.6</v>
      </c>
      <c r="J24" s="21">
        <f>SUM(J25:J28)</f>
        <v>33378.24</v>
      </c>
      <c r="K24" s="21">
        <f>SUM(K25:K28)</f>
        <v>51018.240000000005</v>
      </c>
      <c r="L24" s="21">
        <f>SUM(L25:L28)</f>
        <v>50514.240000000005</v>
      </c>
      <c r="M24" s="21">
        <f aca="true" t="shared" si="41" ref="M24:R24">SUM(M25:M28)</f>
        <v>50413.44</v>
      </c>
      <c r="N24" s="21">
        <f t="shared" si="41"/>
        <v>0</v>
      </c>
      <c r="O24" s="21">
        <f>SUM(O25:O28)</f>
        <v>0</v>
      </c>
      <c r="P24" s="21">
        <f t="shared" si="41"/>
        <v>0</v>
      </c>
      <c r="Q24" s="21">
        <f t="shared" si="41"/>
        <v>0</v>
      </c>
      <c r="R24" s="21">
        <f t="shared" si="41"/>
        <v>0</v>
      </c>
      <c r="S24" s="21">
        <f aca="true" t="shared" si="42" ref="S24:X24">SUM(S25:S28)</f>
        <v>0</v>
      </c>
      <c r="T24" s="21">
        <f t="shared" si="42"/>
        <v>0</v>
      </c>
      <c r="U24" s="21">
        <f t="shared" si="42"/>
        <v>0</v>
      </c>
      <c r="V24" s="21">
        <f t="shared" si="42"/>
        <v>0</v>
      </c>
      <c r="W24" s="21">
        <f t="shared" si="42"/>
        <v>0</v>
      </c>
      <c r="X24" s="21">
        <f t="shared" si="42"/>
        <v>0</v>
      </c>
      <c r="Y24" s="26"/>
      <c r="Z24" s="28">
        <f aca="true" t="shared" si="43" ref="Z24:AF24">SUM(Z25:Z28)</f>
        <v>33.76989389920425</v>
      </c>
      <c r="AA24" s="48">
        <f t="shared" si="43"/>
        <v>5.14</v>
      </c>
      <c r="AB24" s="21">
        <f t="shared" si="43"/>
        <v>0</v>
      </c>
      <c r="AC24" s="21">
        <f t="shared" si="43"/>
        <v>0</v>
      </c>
      <c r="AD24" s="21">
        <f t="shared" si="43"/>
        <v>0</v>
      </c>
      <c r="AE24" s="21">
        <f t="shared" si="43"/>
        <v>0</v>
      </c>
      <c r="AF24" s="21">
        <f t="shared" si="43"/>
        <v>0</v>
      </c>
      <c r="AG24" s="26"/>
      <c r="AH24" s="28">
        <f aca="true" t="shared" si="44" ref="AH24:AR24">SUM(AH25:AH28)</f>
        <v>33.76989389920425</v>
      </c>
      <c r="AI24" s="42">
        <f t="shared" si="44"/>
        <v>1.71</v>
      </c>
      <c r="AJ24" s="31">
        <f t="shared" si="44"/>
        <v>12738.815999999999</v>
      </c>
      <c r="AK24" s="31">
        <f t="shared" si="44"/>
        <v>12954.275999999998</v>
      </c>
      <c r="AL24" s="31">
        <f t="shared" si="44"/>
        <v>12779.856</v>
      </c>
      <c r="AM24" s="31">
        <f t="shared" si="44"/>
        <v>12958.38</v>
      </c>
      <c r="AN24" s="31">
        <f t="shared" si="44"/>
        <v>10569.852</v>
      </c>
      <c r="AO24" s="31">
        <f t="shared" si="44"/>
        <v>10635.516</v>
      </c>
      <c r="AP24" s="31">
        <f t="shared" si="44"/>
        <v>10555.488</v>
      </c>
      <c r="AQ24" s="31">
        <f t="shared" si="44"/>
        <v>13586.292</v>
      </c>
      <c r="AR24" s="31">
        <f t="shared" si="44"/>
        <v>11433.744</v>
      </c>
      <c r="AS24" s="26"/>
      <c r="AT24" s="28">
        <f aca="true" t="shared" si="45" ref="AT24:AZ24">SUM(AT25:AT28)</f>
        <v>33.76989389920425</v>
      </c>
      <c r="AU24" s="42">
        <f t="shared" si="45"/>
        <v>1.71</v>
      </c>
      <c r="AV24" s="21">
        <f t="shared" si="45"/>
        <v>11339.352</v>
      </c>
      <c r="AW24" s="21">
        <f t="shared" si="45"/>
        <v>10633.464000000002</v>
      </c>
      <c r="AX24" s="21">
        <f t="shared" si="45"/>
        <v>10551.384</v>
      </c>
      <c r="AY24" s="21">
        <f t="shared" si="45"/>
        <v>10337.976</v>
      </c>
      <c r="AZ24" s="21">
        <f t="shared" si="45"/>
        <v>10686.816</v>
      </c>
      <c r="BA24" s="21">
        <f aca="true" t="shared" si="46" ref="BA24:BF24">SUM(BA25:BA28)</f>
        <v>10352.34</v>
      </c>
      <c r="BB24" s="21">
        <f t="shared" si="46"/>
        <v>10393.380000000001</v>
      </c>
      <c r="BC24" s="21">
        <f t="shared" si="46"/>
        <v>10288.728</v>
      </c>
      <c r="BD24" s="21">
        <f t="shared" si="46"/>
        <v>10522.655999999999</v>
      </c>
      <c r="BE24" s="21">
        <f t="shared" si="46"/>
        <v>10690.919999999998</v>
      </c>
      <c r="BF24" s="21">
        <f t="shared" si="46"/>
        <v>10537.02</v>
      </c>
      <c r="BG24" s="21">
        <f>SUM(BG25:BG28)</f>
        <v>10489.824</v>
      </c>
      <c r="BH24" s="21">
        <f>SUM(BH25:BH28)</f>
        <v>10438.524</v>
      </c>
      <c r="BI24" s="21">
        <f aca="true" t="shared" si="47" ref="BI24:BN24">SUM(BI25:BI28)</f>
        <v>14368.104000000003</v>
      </c>
      <c r="BJ24" s="21">
        <f t="shared" si="47"/>
        <v>14148.540000000003</v>
      </c>
      <c r="BK24" s="21">
        <f t="shared" si="47"/>
        <v>14181.372</v>
      </c>
      <c r="BL24" s="21">
        <f t="shared" si="47"/>
        <v>11041.812</v>
      </c>
      <c r="BM24" s="21">
        <f t="shared" si="47"/>
        <v>11060.28</v>
      </c>
      <c r="BN24" s="21">
        <f t="shared" si="47"/>
        <v>9184.752</v>
      </c>
      <c r="BO24" s="21">
        <f aca="true" t="shared" si="48" ref="BO24:CH24">SUM(BO25:BO28)</f>
        <v>7918.668000000001</v>
      </c>
      <c r="BP24" s="21">
        <f t="shared" si="48"/>
        <v>9049.32</v>
      </c>
      <c r="BQ24" s="21">
        <f t="shared" si="48"/>
        <v>10471.356</v>
      </c>
      <c r="BR24" s="21">
        <f t="shared" si="48"/>
        <v>8987.76</v>
      </c>
      <c r="BS24" s="21">
        <f t="shared" si="48"/>
        <v>9143.712000000001</v>
      </c>
      <c r="BT24" s="21">
        <f t="shared" si="48"/>
        <v>10791.468</v>
      </c>
      <c r="BU24" s="21">
        <f t="shared" si="48"/>
        <v>14357.844000000001</v>
      </c>
      <c r="BV24" s="21">
        <f t="shared" si="48"/>
        <v>6697.727999999999</v>
      </c>
      <c r="BW24" s="21">
        <f t="shared" si="48"/>
        <v>6933.7080000000005</v>
      </c>
      <c r="BX24" s="21">
        <f t="shared" si="48"/>
        <v>14604.084</v>
      </c>
      <c r="BY24" s="21">
        <f t="shared" si="48"/>
        <v>6738.767999999999</v>
      </c>
      <c r="BZ24" s="21">
        <f t="shared" si="48"/>
        <v>14427.612</v>
      </c>
      <c r="CA24" s="21">
        <f t="shared" si="48"/>
        <v>6769.548</v>
      </c>
      <c r="CB24" s="21">
        <f t="shared" si="48"/>
        <v>7898.147999999999</v>
      </c>
      <c r="CC24" s="21">
        <f t="shared" si="48"/>
        <v>6630.012000000001</v>
      </c>
      <c r="CD24" s="21">
        <f t="shared" si="48"/>
        <v>10935.107999999998</v>
      </c>
      <c r="CE24" s="21">
        <f t="shared" si="48"/>
        <v>0</v>
      </c>
      <c r="CF24" s="21">
        <f t="shared" si="48"/>
        <v>0</v>
      </c>
      <c r="CG24" s="21">
        <f t="shared" si="48"/>
        <v>0</v>
      </c>
      <c r="CH24" s="21">
        <f t="shared" si="48"/>
        <v>0</v>
      </c>
      <c r="CI24" s="26"/>
      <c r="CJ24" s="28">
        <f>SUM(CJ25:CJ28)</f>
        <v>33.76989389920425</v>
      </c>
      <c r="CK24" s="42">
        <f>SUM(CK25:CK28)</f>
        <v>5.6</v>
      </c>
      <c r="CL24" s="21">
        <f>SUM(CL25:CL28)</f>
        <v>0</v>
      </c>
      <c r="CM24" s="26"/>
      <c r="CN24" s="28">
        <f>SUM(CN25:CN28)</f>
        <v>33.76989389920425</v>
      </c>
      <c r="CO24" s="48">
        <f>SUM(CO25:CO28)</f>
        <v>5.14</v>
      </c>
      <c r="CP24" s="21">
        <f>SUM(CP25:CP28)</f>
        <v>7765.512000000001</v>
      </c>
      <c r="CQ24" s="26"/>
      <c r="CR24" s="28">
        <f>SUM(CR25:CR28)</f>
        <v>33.76989389920425</v>
      </c>
      <c r="CS24" s="42">
        <f>SUM(CS25:CS28)</f>
        <v>1.71</v>
      </c>
      <c r="CT24" s="21">
        <f>SUM(CT25:CT28)</f>
        <v>10364.652</v>
      </c>
      <c r="CU24" s="21">
        <f>SUM(CU25:CU28)</f>
        <v>10608.84</v>
      </c>
      <c r="CV24" s="21">
        <f>SUM(CV25:CV28)</f>
        <v>10752.48</v>
      </c>
    </row>
    <row r="25" spans="1:100" ht="12.75">
      <c r="A25" s="60" t="s">
        <v>34</v>
      </c>
      <c r="B25" s="60"/>
      <c r="C25" s="60"/>
      <c r="D25" s="60"/>
      <c r="E25" s="60"/>
      <c r="F25" s="60"/>
      <c r="G25" s="9" t="s">
        <v>21</v>
      </c>
      <c r="H25" s="10">
        <v>0.3445907540735127</v>
      </c>
      <c r="I25" s="12">
        <v>0</v>
      </c>
      <c r="J25" s="24">
        <f aca="true" t="shared" si="49" ref="J25:X25">$I$25*J39*$B$45</f>
        <v>0</v>
      </c>
      <c r="K25" s="24">
        <f t="shared" si="49"/>
        <v>0</v>
      </c>
      <c r="L25" s="24">
        <f t="shared" si="49"/>
        <v>0</v>
      </c>
      <c r="M25" s="24">
        <f t="shared" si="49"/>
        <v>0</v>
      </c>
      <c r="N25" s="24">
        <f t="shared" si="49"/>
        <v>0</v>
      </c>
      <c r="O25" s="24">
        <f t="shared" si="49"/>
        <v>0</v>
      </c>
      <c r="P25" s="24">
        <f t="shared" si="49"/>
        <v>0</v>
      </c>
      <c r="Q25" s="24">
        <f t="shared" si="49"/>
        <v>0</v>
      </c>
      <c r="R25" s="24">
        <f t="shared" si="49"/>
        <v>0</v>
      </c>
      <c r="S25" s="24">
        <f t="shared" si="49"/>
        <v>0</v>
      </c>
      <c r="T25" s="24">
        <f t="shared" si="49"/>
        <v>0</v>
      </c>
      <c r="U25" s="24">
        <f t="shared" si="49"/>
        <v>0</v>
      </c>
      <c r="V25" s="24">
        <f t="shared" si="49"/>
        <v>0</v>
      </c>
      <c r="W25" s="24">
        <f t="shared" si="49"/>
        <v>0</v>
      </c>
      <c r="X25" s="24">
        <f t="shared" si="49"/>
        <v>0</v>
      </c>
      <c r="Y25" s="25" t="s">
        <v>21</v>
      </c>
      <c r="Z25" s="23">
        <v>0.3445907540735127</v>
      </c>
      <c r="AA25" s="47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25" t="s">
        <v>21</v>
      </c>
      <c r="AH25" s="23">
        <v>0.3445907540735127</v>
      </c>
      <c r="AI25" s="12">
        <v>0</v>
      </c>
      <c r="AJ25" s="24">
        <f>$AI$25*$B$45*AJ39</f>
        <v>0</v>
      </c>
      <c r="AK25" s="24">
        <f aca="true" t="shared" si="50" ref="AK25:AR25">$AI$25*$B$45*AK39</f>
        <v>0</v>
      </c>
      <c r="AL25" s="24">
        <f t="shared" si="50"/>
        <v>0</v>
      </c>
      <c r="AM25" s="24">
        <f t="shared" si="50"/>
        <v>0</v>
      </c>
      <c r="AN25" s="24">
        <f t="shared" si="50"/>
        <v>0</v>
      </c>
      <c r="AO25" s="24">
        <f t="shared" si="50"/>
        <v>0</v>
      </c>
      <c r="AP25" s="24">
        <f t="shared" si="50"/>
        <v>0</v>
      </c>
      <c r="AQ25" s="24">
        <f t="shared" si="50"/>
        <v>0</v>
      </c>
      <c r="AR25" s="24">
        <f t="shared" si="50"/>
        <v>0</v>
      </c>
      <c r="AS25" s="25" t="s">
        <v>21</v>
      </c>
      <c r="AT25" s="23">
        <v>0.3445907540735127</v>
      </c>
      <c r="AU25" s="12">
        <v>0</v>
      </c>
      <c r="AV25" s="24">
        <f>$AU$25*AV39*$B$45</f>
        <v>0</v>
      </c>
      <c r="AW25" s="24">
        <f aca="true" t="shared" si="51" ref="AW25:CH25">$AU$25*AW39*$B$45</f>
        <v>0</v>
      </c>
      <c r="AX25" s="24">
        <f t="shared" si="51"/>
        <v>0</v>
      </c>
      <c r="AY25" s="24">
        <f t="shared" si="51"/>
        <v>0</v>
      </c>
      <c r="AZ25" s="24">
        <f t="shared" si="51"/>
        <v>0</v>
      </c>
      <c r="BA25" s="24">
        <f t="shared" si="51"/>
        <v>0</v>
      </c>
      <c r="BB25" s="24">
        <f t="shared" si="51"/>
        <v>0</v>
      </c>
      <c r="BC25" s="24">
        <f t="shared" si="51"/>
        <v>0</v>
      </c>
      <c r="BD25" s="24">
        <f t="shared" si="51"/>
        <v>0</v>
      </c>
      <c r="BE25" s="24">
        <f t="shared" si="51"/>
        <v>0</v>
      </c>
      <c r="BF25" s="24">
        <f t="shared" si="51"/>
        <v>0</v>
      </c>
      <c r="BG25" s="24">
        <f t="shared" si="51"/>
        <v>0</v>
      </c>
      <c r="BH25" s="24">
        <f t="shared" si="51"/>
        <v>0</v>
      </c>
      <c r="BI25" s="24">
        <f t="shared" si="51"/>
        <v>0</v>
      </c>
      <c r="BJ25" s="24">
        <f t="shared" si="51"/>
        <v>0</v>
      </c>
      <c r="BK25" s="24">
        <f t="shared" si="51"/>
        <v>0</v>
      </c>
      <c r="BL25" s="24">
        <f t="shared" si="51"/>
        <v>0</v>
      </c>
      <c r="BM25" s="24">
        <f t="shared" si="51"/>
        <v>0</v>
      </c>
      <c r="BN25" s="24">
        <f t="shared" si="51"/>
        <v>0</v>
      </c>
      <c r="BO25" s="24">
        <f t="shared" si="51"/>
        <v>0</v>
      </c>
      <c r="BP25" s="24">
        <f t="shared" si="51"/>
        <v>0</v>
      </c>
      <c r="BQ25" s="24">
        <f t="shared" si="51"/>
        <v>0</v>
      </c>
      <c r="BR25" s="24">
        <f t="shared" si="51"/>
        <v>0</v>
      </c>
      <c r="BS25" s="24">
        <f t="shared" si="51"/>
        <v>0</v>
      </c>
      <c r="BT25" s="24">
        <f t="shared" si="51"/>
        <v>0</v>
      </c>
      <c r="BU25" s="24">
        <f t="shared" si="51"/>
        <v>0</v>
      </c>
      <c r="BV25" s="24">
        <f t="shared" si="51"/>
        <v>0</v>
      </c>
      <c r="BW25" s="24">
        <f t="shared" si="51"/>
        <v>0</v>
      </c>
      <c r="BX25" s="24">
        <f t="shared" si="51"/>
        <v>0</v>
      </c>
      <c r="BY25" s="24">
        <f t="shared" si="51"/>
        <v>0</v>
      </c>
      <c r="BZ25" s="24">
        <f t="shared" si="51"/>
        <v>0</v>
      </c>
      <c r="CA25" s="24">
        <f t="shared" si="51"/>
        <v>0</v>
      </c>
      <c r="CB25" s="24">
        <f t="shared" si="51"/>
        <v>0</v>
      </c>
      <c r="CC25" s="24">
        <f t="shared" si="51"/>
        <v>0</v>
      </c>
      <c r="CD25" s="24">
        <f t="shared" si="51"/>
        <v>0</v>
      </c>
      <c r="CE25" s="24">
        <f t="shared" si="51"/>
        <v>0</v>
      </c>
      <c r="CF25" s="24">
        <f t="shared" si="51"/>
        <v>0</v>
      </c>
      <c r="CG25" s="24">
        <f t="shared" si="51"/>
        <v>0</v>
      </c>
      <c r="CH25" s="24">
        <f t="shared" si="51"/>
        <v>0</v>
      </c>
      <c r="CI25" s="25" t="s">
        <v>21</v>
      </c>
      <c r="CJ25" s="23">
        <v>0.3445907540735127</v>
      </c>
      <c r="CK25" s="12">
        <v>0</v>
      </c>
      <c r="CL25" s="24">
        <f>$CK$25*$B$45*CL39</f>
        <v>0</v>
      </c>
      <c r="CM25" s="25" t="s">
        <v>21</v>
      </c>
      <c r="CN25" s="23">
        <v>0.3445907540735127</v>
      </c>
      <c r="CO25" s="47">
        <v>0</v>
      </c>
      <c r="CP25" s="24">
        <f>$CO$25*$B$45*CP39</f>
        <v>0</v>
      </c>
      <c r="CQ25" s="25" t="s">
        <v>21</v>
      </c>
      <c r="CR25" s="23">
        <v>0.3445907540735127</v>
      </c>
      <c r="CS25" s="12">
        <v>0</v>
      </c>
      <c r="CT25" s="24">
        <f>$CS$25*$B$45*CT39</f>
        <v>0</v>
      </c>
      <c r="CU25" s="24">
        <f>$CS$25*$B$45*CU39</f>
        <v>0</v>
      </c>
      <c r="CV25" s="24">
        <f>$CS$25*$B$45*CV39</f>
        <v>0</v>
      </c>
    </row>
    <row r="26" spans="1:100" ht="37.5" customHeight="1">
      <c r="A26" s="68" t="s">
        <v>35</v>
      </c>
      <c r="B26" s="68"/>
      <c r="C26" s="68"/>
      <c r="D26" s="68"/>
      <c r="E26" s="68"/>
      <c r="F26" s="68"/>
      <c r="G26" s="9" t="s">
        <v>21</v>
      </c>
      <c r="H26" s="10">
        <v>7.580996589617279</v>
      </c>
      <c r="I26" s="12">
        <v>0.35</v>
      </c>
      <c r="J26" s="24">
        <f aca="true" t="shared" si="52" ref="J26:X26">$I$26*J39*$B$45</f>
        <v>2086.14</v>
      </c>
      <c r="K26" s="24">
        <f t="shared" si="52"/>
        <v>3188.6400000000003</v>
      </c>
      <c r="L26" s="24">
        <f t="shared" si="52"/>
        <v>3157.1400000000003</v>
      </c>
      <c r="M26" s="24">
        <f t="shared" si="52"/>
        <v>3150.84</v>
      </c>
      <c r="N26" s="24">
        <f t="shared" si="52"/>
        <v>0</v>
      </c>
      <c r="O26" s="24">
        <f t="shared" si="52"/>
        <v>0</v>
      </c>
      <c r="P26" s="24">
        <f t="shared" si="52"/>
        <v>0</v>
      </c>
      <c r="Q26" s="24">
        <f t="shared" si="52"/>
        <v>0</v>
      </c>
      <c r="R26" s="24">
        <f t="shared" si="52"/>
        <v>0</v>
      </c>
      <c r="S26" s="24">
        <f t="shared" si="52"/>
        <v>0</v>
      </c>
      <c r="T26" s="24">
        <f t="shared" si="52"/>
        <v>0</v>
      </c>
      <c r="U26" s="24">
        <f t="shared" si="52"/>
        <v>0</v>
      </c>
      <c r="V26" s="24">
        <f t="shared" si="52"/>
        <v>0</v>
      </c>
      <c r="W26" s="24">
        <f t="shared" si="52"/>
        <v>0</v>
      </c>
      <c r="X26" s="24">
        <f t="shared" si="52"/>
        <v>0</v>
      </c>
      <c r="Y26" s="25" t="s">
        <v>21</v>
      </c>
      <c r="Z26" s="23">
        <v>7.580996589617279</v>
      </c>
      <c r="AA26" s="12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25" t="s">
        <v>21</v>
      </c>
      <c r="AH26" s="23">
        <v>7.580996589617279</v>
      </c>
      <c r="AI26" s="12">
        <v>0.11</v>
      </c>
      <c r="AJ26" s="24">
        <f>$AI$26*$B$45*AJ39</f>
        <v>819.456</v>
      </c>
      <c r="AK26" s="24">
        <f aca="true" t="shared" si="53" ref="AK26:AR26">$AI$26*$B$45*AK39</f>
        <v>833.316</v>
      </c>
      <c r="AL26" s="24">
        <f t="shared" si="53"/>
        <v>822.096</v>
      </c>
      <c r="AM26" s="24">
        <f t="shared" si="53"/>
        <v>833.58</v>
      </c>
      <c r="AN26" s="24">
        <f t="shared" si="53"/>
        <v>679.932</v>
      </c>
      <c r="AO26" s="24">
        <f t="shared" si="53"/>
        <v>684.156</v>
      </c>
      <c r="AP26" s="24">
        <f t="shared" si="53"/>
        <v>679.008</v>
      </c>
      <c r="AQ26" s="24">
        <f t="shared" si="53"/>
        <v>873.9720000000001</v>
      </c>
      <c r="AR26" s="24">
        <f t="shared" si="53"/>
        <v>735.5040000000001</v>
      </c>
      <c r="AS26" s="25" t="s">
        <v>21</v>
      </c>
      <c r="AT26" s="23">
        <v>7.580996589617279</v>
      </c>
      <c r="AU26" s="12">
        <v>0.11</v>
      </c>
      <c r="AV26" s="24">
        <f>$AU$26*AV39*$B$45</f>
        <v>729.432</v>
      </c>
      <c r="AW26" s="24">
        <f aca="true" t="shared" si="54" ref="AW26:CH26">$AU$26*AW39*$B$45</f>
        <v>684.024</v>
      </c>
      <c r="AX26" s="24">
        <f t="shared" si="54"/>
        <v>678.744</v>
      </c>
      <c r="AY26" s="24">
        <f t="shared" si="54"/>
        <v>665.016</v>
      </c>
      <c r="AZ26" s="24">
        <f t="shared" si="54"/>
        <v>687.4559999999999</v>
      </c>
      <c r="BA26" s="24">
        <f t="shared" si="54"/>
        <v>665.9399999999999</v>
      </c>
      <c r="BB26" s="24">
        <f t="shared" si="54"/>
        <v>668.58</v>
      </c>
      <c r="BC26" s="24">
        <f t="shared" si="54"/>
        <v>661.848</v>
      </c>
      <c r="BD26" s="24">
        <f t="shared" si="54"/>
        <v>676.896</v>
      </c>
      <c r="BE26" s="24">
        <f t="shared" si="54"/>
        <v>687.72</v>
      </c>
      <c r="BF26" s="24">
        <f t="shared" si="54"/>
        <v>677.8199999999999</v>
      </c>
      <c r="BG26" s="24">
        <f t="shared" si="54"/>
        <v>674.784</v>
      </c>
      <c r="BH26" s="24">
        <f t="shared" si="54"/>
        <v>671.484</v>
      </c>
      <c r="BI26" s="24">
        <f t="shared" si="54"/>
        <v>924.2640000000001</v>
      </c>
      <c r="BJ26" s="24">
        <f t="shared" si="54"/>
        <v>910.14</v>
      </c>
      <c r="BK26" s="24">
        <f t="shared" si="54"/>
        <v>912.252</v>
      </c>
      <c r="BL26" s="24">
        <f t="shared" si="54"/>
        <v>710.292</v>
      </c>
      <c r="BM26" s="24">
        <f t="shared" si="54"/>
        <v>711.48</v>
      </c>
      <c r="BN26" s="24">
        <f t="shared" si="54"/>
        <v>590.8320000000001</v>
      </c>
      <c r="BO26" s="24">
        <f t="shared" si="54"/>
        <v>509.388</v>
      </c>
      <c r="BP26" s="24">
        <f t="shared" si="54"/>
        <v>582.12</v>
      </c>
      <c r="BQ26" s="24">
        <f t="shared" si="54"/>
        <v>673.596</v>
      </c>
      <c r="BR26" s="24">
        <f t="shared" si="54"/>
        <v>578.16</v>
      </c>
      <c r="BS26" s="24">
        <f t="shared" si="54"/>
        <v>588.192</v>
      </c>
      <c r="BT26" s="24">
        <f t="shared" si="54"/>
        <v>694.188</v>
      </c>
      <c r="BU26" s="24">
        <f t="shared" si="54"/>
        <v>923.604</v>
      </c>
      <c r="BV26" s="24">
        <f t="shared" si="54"/>
        <v>430.84799999999996</v>
      </c>
      <c r="BW26" s="24">
        <f t="shared" si="54"/>
        <v>446.02799999999996</v>
      </c>
      <c r="BX26" s="24">
        <f t="shared" si="54"/>
        <v>939.4440000000001</v>
      </c>
      <c r="BY26" s="24">
        <f t="shared" si="54"/>
        <v>433.48799999999994</v>
      </c>
      <c r="BZ26" s="24">
        <f t="shared" si="54"/>
        <v>928.0920000000001</v>
      </c>
      <c r="CA26" s="24">
        <f t="shared" si="54"/>
        <v>435.46799999999996</v>
      </c>
      <c r="CB26" s="24">
        <f t="shared" si="54"/>
        <v>508.068</v>
      </c>
      <c r="CC26" s="24">
        <f t="shared" si="54"/>
        <v>426.4920000000001</v>
      </c>
      <c r="CD26" s="24">
        <f t="shared" si="54"/>
        <v>703.428</v>
      </c>
      <c r="CE26" s="24">
        <f t="shared" si="54"/>
        <v>0</v>
      </c>
      <c r="CF26" s="24">
        <f t="shared" si="54"/>
        <v>0</v>
      </c>
      <c r="CG26" s="24">
        <f t="shared" si="54"/>
        <v>0</v>
      </c>
      <c r="CH26" s="24">
        <f t="shared" si="54"/>
        <v>0</v>
      </c>
      <c r="CI26" s="25" t="s">
        <v>21</v>
      </c>
      <c r="CJ26" s="23">
        <v>7.580996589617279</v>
      </c>
      <c r="CK26" s="12">
        <v>0.35</v>
      </c>
      <c r="CL26" s="24">
        <f>$CK$26*$B$45*CL39</f>
        <v>0</v>
      </c>
      <c r="CM26" s="25" t="s">
        <v>21</v>
      </c>
      <c r="CN26" s="23">
        <v>7.580996589617279</v>
      </c>
      <c r="CO26" s="12">
        <v>0.35</v>
      </c>
      <c r="CP26" s="24">
        <f>$CO$26*$B$45*CP39</f>
        <v>528.78</v>
      </c>
      <c r="CQ26" s="25" t="s">
        <v>21</v>
      </c>
      <c r="CR26" s="23">
        <v>7.580996589617279</v>
      </c>
      <c r="CS26" s="12">
        <v>0.11</v>
      </c>
      <c r="CT26" s="24">
        <f>$CS$26*$B$45*CT39</f>
        <v>666.7320000000001</v>
      </c>
      <c r="CU26" s="24">
        <f>$CS$26*$B$45*CU39</f>
        <v>682.44</v>
      </c>
      <c r="CV26" s="24">
        <f>$CS$26*$B$45*CV39</f>
        <v>691.6800000000001</v>
      </c>
    </row>
    <row r="27" spans="1:100" ht="45" customHeight="1">
      <c r="A27" s="68" t="s">
        <v>36</v>
      </c>
      <c r="B27" s="68"/>
      <c r="C27" s="68"/>
      <c r="D27" s="68"/>
      <c r="E27" s="68"/>
      <c r="F27" s="68"/>
      <c r="G27" s="13" t="s">
        <v>22</v>
      </c>
      <c r="H27" s="14">
        <v>2.067544524441076</v>
      </c>
      <c r="I27" s="12">
        <v>0.04</v>
      </c>
      <c r="J27" s="24">
        <f aca="true" t="shared" si="55" ref="J27:X27">$I$27*J39*$B$45</f>
        <v>238.416</v>
      </c>
      <c r="K27" s="24">
        <f t="shared" si="55"/>
        <v>364.41600000000005</v>
      </c>
      <c r="L27" s="24">
        <f t="shared" si="55"/>
        <v>360.81600000000003</v>
      </c>
      <c r="M27" s="24">
        <f t="shared" si="55"/>
        <v>360.096</v>
      </c>
      <c r="N27" s="24">
        <f t="shared" si="55"/>
        <v>0</v>
      </c>
      <c r="O27" s="24">
        <f t="shared" si="55"/>
        <v>0</v>
      </c>
      <c r="P27" s="24">
        <f t="shared" si="55"/>
        <v>0</v>
      </c>
      <c r="Q27" s="24">
        <f t="shared" si="55"/>
        <v>0</v>
      </c>
      <c r="R27" s="24">
        <f t="shared" si="55"/>
        <v>0</v>
      </c>
      <c r="S27" s="24">
        <f t="shared" si="55"/>
        <v>0</v>
      </c>
      <c r="T27" s="24">
        <f t="shared" si="55"/>
        <v>0</v>
      </c>
      <c r="U27" s="24">
        <f t="shared" si="55"/>
        <v>0</v>
      </c>
      <c r="V27" s="24">
        <f t="shared" si="55"/>
        <v>0</v>
      </c>
      <c r="W27" s="24">
        <f t="shared" si="55"/>
        <v>0</v>
      </c>
      <c r="X27" s="24">
        <f t="shared" si="55"/>
        <v>0</v>
      </c>
      <c r="Y27" s="27" t="s">
        <v>22</v>
      </c>
      <c r="Z27" s="29">
        <v>2.067544524441076</v>
      </c>
      <c r="AA27" s="47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27" t="s">
        <v>22</v>
      </c>
      <c r="AH27" s="29">
        <v>2.067544524441076</v>
      </c>
      <c r="AI27" s="12">
        <v>0.04</v>
      </c>
      <c r="AJ27" s="24">
        <f>$AI$27*$B$45*AJ39</f>
        <v>297.984</v>
      </c>
      <c r="AK27" s="24">
        <f aca="true" t="shared" si="56" ref="AK27:AR27">$AI$27*$B$45*AK39</f>
        <v>303.02399999999994</v>
      </c>
      <c r="AL27" s="24">
        <f t="shared" si="56"/>
        <v>298.94399999999996</v>
      </c>
      <c r="AM27" s="24">
        <f t="shared" si="56"/>
        <v>303.12</v>
      </c>
      <c r="AN27" s="24">
        <f t="shared" si="56"/>
        <v>247.248</v>
      </c>
      <c r="AO27" s="24">
        <f t="shared" si="56"/>
        <v>248.78399999999996</v>
      </c>
      <c r="AP27" s="24">
        <f t="shared" si="56"/>
        <v>246.91199999999998</v>
      </c>
      <c r="AQ27" s="24">
        <f t="shared" si="56"/>
        <v>317.808</v>
      </c>
      <c r="AR27" s="24">
        <f t="shared" si="56"/>
        <v>267.456</v>
      </c>
      <c r="AS27" s="27" t="s">
        <v>22</v>
      </c>
      <c r="AT27" s="29">
        <v>2.067544524441076</v>
      </c>
      <c r="AU27" s="12">
        <v>0.04</v>
      </c>
      <c r="AV27" s="24">
        <f>$AU$27*AV39*$B$45</f>
        <v>265.24800000000005</v>
      </c>
      <c r="AW27" s="24">
        <f aca="true" t="shared" si="57" ref="AW27:CH27">$AU$27*AW39*$B$45</f>
        <v>248.73600000000002</v>
      </c>
      <c r="AX27" s="24">
        <f t="shared" si="57"/>
        <v>246.81600000000003</v>
      </c>
      <c r="AY27" s="24">
        <f t="shared" si="57"/>
        <v>241.824</v>
      </c>
      <c r="AZ27" s="24">
        <f t="shared" si="57"/>
        <v>249.98399999999998</v>
      </c>
      <c r="BA27" s="24">
        <f t="shared" si="57"/>
        <v>242.16</v>
      </c>
      <c r="BB27" s="24">
        <f t="shared" si="57"/>
        <v>243.12</v>
      </c>
      <c r="BC27" s="24">
        <f t="shared" si="57"/>
        <v>240.67200000000003</v>
      </c>
      <c r="BD27" s="24">
        <f t="shared" si="57"/>
        <v>246.14399999999995</v>
      </c>
      <c r="BE27" s="24">
        <f t="shared" si="57"/>
        <v>250.07999999999998</v>
      </c>
      <c r="BF27" s="24">
        <f t="shared" si="57"/>
        <v>246.48</v>
      </c>
      <c r="BG27" s="24">
        <f t="shared" si="57"/>
        <v>245.376</v>
      </c>
      <c r="BH27" s="24">
        <f t="shared" si="57"/>
        <v>244.176</v>
      </c>
      <c r="BI27" s="24">
        <f t="shared" si="57"/>
        <v>336.096</v>
      </c>
      <c r="BJ27" s="24">
        <f t="shared" si="57"/>
        <v>330.96000000000004</v>
      </c>
      <c r="BK27" s="24">
        <f t="shared" si="57"/>
        <v>331.728</v>
      </c>
      <c r="BL27" s="24">
        <f t="shared" si="57"/>
        <v>258.288</v>
      </c>
      <c r="BM27" s="24">
        <f t="shared" si="57"/>
        <v>258.71999999999997</v>
      </c>
      <c r="BN27" s="24">
        <f t="shared" si="57"/>
        <v>214.848</v>
      </c>
      <c r="BO27" s="24">
        <f t="shared" si="57"/>
        <v>185.232</v>
      </c>
      <c r="BP27" s="24">
        <f t="shared" si="57"/>
        <v>211.68</v>
      </c>
      <c r="BQ27" s="24">
        <f t="shared" si="57"/>
        <v>244.94400000000002</v>
      </c>
      <c r="BR27" s="24">
        <f t="shared" si="57"/>
        <v>210.24</v>
      </c>
      <c r="BS27" s="24">
        <f t="shared" si="57"/>
        <v>213.88800000000003</v>
      </c>
      <c r="BT27" s="24">
        <f t="shared" si="57"/>
        <v>252.43199999999996</v>
      </c>
      <c r="BU27" s="24">
        <f t="shared" si="57"/>
        <v>335.85600000000005</v>
      </c>
      <c r="BV27" s="24">
        <f t="shared" si="57"/>
        <v>156.672</v>
      </c>
      <c r="BW27" s="24">
        <f t="shared" si="57"/>
        <v>162.192</v>
      </c>
      <c r="BX27" s="24">
        <f t="shared" si="57"/>
        <v>341.61600000000004</v>
      </c>
      <c r="BY27" s="24">
        <f t="shared" si="57"/>
        <v>157.632</v>
      </c>
      <c r="BZ27" s="24">
        <f t="shared" si="57"/>
        <v>337.48800000000006</v>
      </c>
      <c r="CA27" s="24">
        <f t="shared" si="57"/>
        <v>158.352</v>
      </c>
      <c r="CB27" s="24">
        <f t="shared" si="57"/>
        <v>184.75199999999998</v>
      </c>
      <c r="CC27" s="24">
        <f t="shared" si="57"/>
        <v>155.08800000000002</v>
      </c>
      <c r="CD27" s="24">
        <f t="shared" si="57"/>
        <v>255.79199999999997</v>
      </c>
      <c r="CE27" s="24">
        <f t="shared" si="57"/>
        <v>0</v>
      </c>
      <c r="CF27" s="24">
        <f t="shared" si="57"/>
        <v>0</v>
      </c>
      <c r="CG27" s="24">
        <f t="shared" si="57"/>
        <v>0</v>
      </c>
      <c r="CH27" s="24">
        <f t="shared" si="57"/>
        <v>0</v>
      </c>
      <c r="CI27" s="27" t="s">
        <v>22</v>
      </c>
      <c r="CJ27" s="29">
        <v>2.067544524441076</v>
      </c>
      <c r="CK27" s="12">
        <v>0.04</v>
      </c>
      <c r="CL27" s="24">
        <f>$CK$27*$B$45*CL39</f>
        <v>0</v>
      </c>
      <c r="CM27" s="27" t="s">
        <v>22</v>
      </c>
      <c r="CN27" s="29">
        <v>2.067544524441076</v>
      </c>
      <c r="CO27" s="47">
        <v>0.04</v>
      </c>
      <c r="CP27" s="24">
        <f>$CO$27*$B$45*CP39</f>
        <v>60.432</v>
      </c>
      <c r="CQ27" s="27" t="s">
        <v>22</v>
      </c>
      <c r="CR27" s="29">
        <v>2.067544524441076</v>
      </c>
      <c r="CS27" s="12">
        <v>0.04</v>
      </c>
      <c r="CT27" s="24">
        <f>$CS$27*$B$45*CT39</f>
        <v>242.448</v>
      </c>
      <c r="CU27" s="24">
        <f>$CS$27*$B$45*CU39</f>
        <v>248.16</v>
      </c>
      <c r="CV27" s="24">
        <f>$CS$27*$B$45*CV39</f>
        <v>251.51999999999998</v>
      </c>
    </row>
    <row r="28" spans="1:100" ht="68.25" customHeight="1">
      <c r="A28" s="68" t="s">
        <v>37</v>
      </c>
      <c r="B28" s="68"/>
      <c r="C28" s="68"/>
      <c r="D28" s="68"/>
      <c r="E28" s="68"/>
      <c r="F28" s="68"/>
      <c r="G28" s="9" t="s">
        <v>21</v>
      </c>
      <c r="H28" s="10">
        <v>23.776762031072376</v>
      </c>
      <c r="I28" s="12">
        <v>5.21</v>
      </c>
      <c r="J28" s="24">
        <f aca="true" t="shared" si="58" ref="J28:X28">$I$28*J39*$B$45</f>
        <v>31053.683999999997</v>
      </c>
      <c r="K28" s="24">
        <f t="shared" si="58"/>
        <v>47465.184</v>
      </c>
      <c r="L28" s="24">
        <f t="shared" si="58"/>
        <v>46996.28400000001</v>
      </c>
      <c r="M28" s="24">
        <f t="shared" si="58"/>
        <v>46902.504</v>
      </c>
      <c r="N28" s="24">
        <f t="shared" si="58"/>
        <v>0</v>
      </c>
      <c r="O28" s="24">
        <f t="shared" si="58"/>
        <v>0</v>
      </c>
      <c r="P28" s="24">
        <f t="shared" si="58"/>
        <v>0</v>
      </c>
      <c r="Q28" s="24">
        <f t="shared" si="58"/>
        <v>0</v>
      </c>
      <c r="R28" s="24">
        <f t="shared" si="58"/>
        <v>0</v>
      </c>
      <c r="S28" s="24">
        <f t="shared" si="58"/>
        <v>0</v>
      </c>
      <c r="T28" s="24">
        <f t="shared" si="58"/>
        <v>0</v>
      </c>
      <c r="U28" s="24">
        <f t="shared" si="58"/>
        <v>0</v>
      </c>
      <c r="V28" s="24">
        <f t="shared" si="58"/>
        <v>0</v>
      </c>
      <c r="W28" s="24">
        <f t="shared" si="58"/>
        <v>0</v>
      </c>
      <c r="X28" s="24">
        <f t="shared" si="58"/>
        <v>0</v>
      </c>
      <c r="Y28" s="25" t="s">
        <v>21</v>
      </c>
      <c r="Z28" s="23">
        <v>23.776762031072376</v>
      </c>
      <c r="AA28" s="47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25" t="s">
        <v>21</v>
      </c>
      <c r="AH28" s="23">
        <v>23.776762031072376</v>
      </c>
      <c r="AI28" s="12">
        <v>1.56</v>
      </c>
      <c r="AJ28" s="24">
        <f>$AI$28*$B$45*AJ39</f>
        <v>11621.375999999998</v>
      </c>
      <c r="AK28" s="24">
        <f aca="true" t="shared" si="59" ref="AK28:AR28">$AI$28*$B$45*AK39</f>
        <v>11817.935999999998</v>
      </c>
      <c r="AL28" s="24">
        <f t="shared" si="59"/>
        <v>11658.815999999999</v>
      </c>
      <c r="AM28" s="24">
        <f t="shared" si="59"/>
        <v>11821.679999999998</v>
      </c>
      <c r="AN28" s="24">
        <f t="shared" si="59"/>
        <v>9642.672</v>
      </c>
      <c r="AO28" s="24">
        <f t="shared" si="59"/>
        <v>9702.576</v>
      </c>
      <c r="AP28" s="24">
        <f t="shared" si="59"/>
        <v>9629.568</v>
      </c>
      <c r="AQ28" s="24">
        <f t="shared" si="59"/>
        <v>12394.511999999999</v>
      </c>
      <c r="AR28" s="24">
        <f t="shared" si="59"/>
        <v>10430.784</v>
      </c>
      <c r="AS28" s="25" t="s">
        <v>21</v>
      </c>
      <c r="AT28" s="23">
        <v>23.776762031072376</v>
      </c>
      <c r="AU28" s="12">
        <v>1.56</v>
      </c>
      <c r="AV28" s="24">
        <f>$AU$28*AV39*$B$45</f>
        <v>10344.672</v>
      </c>
      <c r="AW28" s="24">
        <f aca="true" t="shared" si="60" ref="AW28:CH28">$AU$28*AW39*$B$45</f>
        <v>9700.704000000002</v>
      </c>
      <c r="AX28" s="24">
        <f t="shared" si="60"/>
        <v>9625.824</v>
      </c>
      <c r="AY28" s="24">
        <f t="shared" si="60"/>
        <v>9431.136</v>
      </c>
      <c r="AZ28" s="24">
        <f t="shared" si="60"/>
        <v>9749.376</v>
      </c>
      <c r="BA28" s="24">
        <f t="shared" si="60"/>
        <v>9444.24</v>
      </c>
      <c r="BB28" s="24">
        <f t="shared" si="60"/>
        <v>9481.68</v>
      </c>
      <c r="BC28" s="24">
        <f t="shared" si="60"/>
        <v>9386.207999999999</v>
      </c>
      <c r="BD28" s="24">
        <f t="shared" si="60"/>
        <v>9599.616</v>
      </c>
      <c r="BE28" s="24">
        <f t="shared" si="60"/>
        <v>9753.119999999999</v>
      </c>
      <c r="BF28" s="24">
        <f t="shared" si="60"/>
        <v>9612.720000000001</v>
      </c>
      <c r="BG28" s="24">
        <f t="shared" si="60"/>
        <v>9569.664</v>
      </c>
      <c r="BH28" s="24">
        <f t="shared" si="60"/>
        <v>9522.864</v>
      </c>
      <c r="BI28" s="24">
        <f t="shared" si="60"/>
        <v>13107.744000000002</v>
      </c>
      <c r="BJ28" s="24">
        <f t="shared" si="60"/>
        <v>12907.440000000002</v>
      </c>
      <c r="BK28" s="24">
        <f t="shared" si="60"/>
        <v>12937.392</v>
      </c>
      <c r="BL28" s="24">
        <f t="shared" si="60"/>
        <v>10073.232</v>
      </c>
      <c r="BM28" s="24">
        <f t="shared" si="60"/>
        <v>10090.08</v>
      </c>
      <c r="BN28" s="24">
        <f t="shared" si="60"/>
        <v>8379.072</v>
      </c>
      <c r="BO28" s="24">
        <f t="shared" si="60"/>
        <v>7224.048000000001</v>
      </c>
      <c r="BP28" s="24">
        <f t="shared" si="60"/>
        <v>8255.52</v>
      </c>
      <c r="BQ28" s="24">
        <f t="shared" si="60"/>
        <v>9552.816</v>
      </c>
      <c r="BR28" s="24">
        <f t="shared" si="60"/>
        <v>8199.36</v>
      </c>
      <c r="BS28" s="24">
        <f t="shared" si="60"/>
        <v>8341.632000000001</v>
      </c>
      <c r="BT28" s="24">
        <f t="shared" si="60"/>
        <v>9844.848</v>
      </c>
      <c r="BU28" s="24">
        <f t="shared" si="60"/>
        <v>13098.384000000002</v>
      </c>
      <c r="BV28" s="24">
        <f t="shared" si="60"/>
        <v>6110.208</v>
      </c>
      <c r="BW28" s="24">
        <f t="shared" si="60"/>
        <v>6325.488</v>
      </c>
      <c r="BX28" s="24">
        <f t="shared" si="60"/>
        <v>13323.024000000001</v>
      </c>
      <c r="BY28" s="24">
        <f t="shared" si="60"/>
        <v>6147.647999999999</v>
      </c>
      <c r="BZ28" s="24">
        <f t="shared" si="60"/>
        <v>13162.032</v>
      </c>
      <c r="CA28" s="24">
        <f t="shared" si="60"/>
        <v>6175.728</v>
      </c>
      <c r="CB28" s="24">
        <f t="shared" si="60"/>
        <v>7205.3279999999995</v>
      </c>
      <c r="CC28" s="24">
        <f t="shared" si="60"/>
        <v>6048.432000000001</v>
      </c>
      <c r="CD28" s="24">
        <f t="shared" si="60"/>
        <v>9975.887999999999</v>
      </c>
      <c r="CE28" s="24">
        <f t="shared" si="60"/>
        <v>0</v>
      </c>
      <c r="CF28" s="24">
        <f t="shared" si="60"/>
        <v>0</v>
      </c>
      <c r="CG28" s="24">
        <f t="shared" si="60"/>
        <v>0</v>
      </c>
      <c r="CH28" s="24">
        <f t="shared" si="60"/>
        <v>0</v>
      </c>
      <c r="CI28" s="25" t="s">
        <v>21</v>
      </c>
      <c r="CJ28" s="23">
        <v>23.776762031072376</v>
      </c>
      <c r="CK28" s="12">
        <v>5.21</v>
      </c>
      <c r="CL28" s="24">
        <f>$CK$28*$B$45*CL39</f>
        <v>0</v>
      </c>
      <c r="CM28" s="25" t="s">
        <v>21</v>
      </c>
      <c r="CN28" s="23">
        <v>23.776762031072376</v>
      </c>
      <c r="CO28" s="47">
        <v>4.75</v>
      </c>
      <c r="CP28" s="24">
        <f>$CO$28*$B$45*CP39</f>
        <v>7176.3</v>
      </c>
      <c r="CQ28" s="25" t="s">
        <v>21</v>
      </c>
      <c r="CR28" s="23">
        <v>23.776762031072376</v>
      </c>
      <c r="CS28" s="12">
        <v>1.56</v>
      </c>
      <c r="CT28" s="24">
        <f>$CS$28*$B$45*CT39</f>
        <v>9455.472</v>
      </c>
      <c r="CU28" s="24">
        <f>$CS$28*$B$45*CU39</f>
        <v>9678.24</v>
      </c>
      <c r="CV28" s="24">
        <f>$CS$28*$B$45*CV39</f>
        <v>9809.279999999999</v>
      </c>
    </row>
    <row r="29" spans="1:100" ht="12.75">
      <c r="A29" s="65" t="s">
        <v>23</v>
      </c>
      <c r="B29" s="65"/>
      <c r="C29" s="65"/>
      <c r="D29" s="65"/>
      <c r="E29" s="65"/>
      <c r="F29" s="65"/>
      <c r="G29" s="11"/>
      <c r="H29" s="6">
        <f>SUM(H30:H32)</f>
        <v>14.81716559302766</v>
      </c>
      <c r="I29" s="42">
        <f aca="true" t="shared" si="61" ref="I29:X29">SUM(I30:I35)</f>
        <v>3.15</v>
      </c>
      <c r="J29" s="21">
        <f t="shared" si="61"/>
        <v>18775.260000000002</v>
      </c>
      <c r="K29" s="21">
        <f t="shared" si="61"/>
        <v>28697.760000000002</v>
      </c>
      <c r="L29" s="21">
        <f t="shared" si="61"/>
        <v>28414.260000000002</v>
      </c>
      <c r="M29" s="21">
        <f t="shared" si="61"/>
        <v>28357.56</v>
      </c>
      <c r="N29" s="21">
        <f t="shared" si="61"/>
        <v>0</v>
      </c>
      <c r="O29" s="21">
        <f t="shared" si="61"/>
        <v>0</v>
      </c>
      <c r="P29" s="21">
        <f t="shared" si="61"/>
        <v>0</v>
      </c>
      <c r="Q29" s="21">
        <f t="shared" si="61"/>
        <v>0</v>
      </c>
      <c r="R29" s="21">
        <f t="shared" si="61"/>
        <v>0</v>
      </c>
      <c r="S29" s="28">
        <f>SUM(S30:S35)</f>
        <v>0</v>
      </c>
      <c r="T29" s="28">
        <f>SUM(T30:T35)</f>
        <v>0</v>
      </c>
      <c r="U29" s="28">
        <f>SUM(U30:U35)</f>
        <v>0</v>
      </c>
      <c r="V29" s="28">
        <f>SUM(V30:V35)</f>
        <v>0</v>
      </c>
      <c r="W29" s="28">
        <f>SUM(W30:W35)</f>
        <v>0</v>
      </c>
      <c r="X29" s="21">
        <f t="shared" si="61"/>
        <v>0</v>
      </c>
      <c r="Y29" s="26"/>
      <c r="Z29" s="28">
        <f>SUM(Z30:Z32)</f>
        <v>14.81716559302766</v>
      </c>
      <c r="AA29" s="48">
        <f aca="true" t="shared" si="62" ref="AA29:AF29">SUM(AA30:AA35)</f>
        <v>3.15</v>
      </c>
      <c r="AB29" s="21">
        <f t="shared" si="62"/>
        <v>0</v>
      </c>
      <c r="AC29" s="28">
        <f t="shared" si="62"/>
        <v>0</v>
      </c>
      <c r="AD29" s="21">
        <f t="shared" si="62"/>
        <v>0</v>
      </c>
      <c r="AE29" s="21">
        <f t="shared" si="62"/>
        <v>0</v>
      </c>
      <c r="AF29" s="21">
        <f t="shared" si="62"/>
        <v>0</v>
      </c>
      <c r="AG29" s="26"/>
      <c r="AH29" s="28">
        <f>SUM(AH30:AH32)</f>
        <v>14.81716559302766</v>
      </c>
      <c r="AI29" s="42">
        <f aca="true" t="shared" si="63" ref="AI29:AR29">SUM(AI30:AI35)</f>
        <v>3.44</v>
      </c>
      <c r="AJ29" s="31">
        <f t="shared" si="63"/>
        <v>25626.624</v>
      </c>
      <c r="AK29" s="31">
        <f t="shared" si="63"/>
        <v>26060.064</v>
      </c>
      <c r="AL29" s="31">
        <f t="shared" si="63"/>
        <v>25709.183999999997</v>
      </c>
      <c r="AM29" s="31">
        <f t="shared" si="63"/>
        <v>26068.32</v>
      </c>
      <c r="AN29" s="31">
        <f t="shared" si="63"/>
        <v>21263.328</v>
      </c>
      <c r="AO29" s="31">
        <f t="shared" si="63"/>
        <v>21395.424</v>
      </c>
      <c r="AP29" s="31">
        <f t="shared" si="63"/>
        <v>21234.432</v>
      </c>
      <c r="AQ29" s="31">
        <f t="shared" si="63"/>
        <v>27331.488</v>
      </c>
      <c r="AR29" s="31">
        <f t="shared" si="63"/>
        <v>23001.216000000008</v>
      </c>
      <c r="AS29" s="26"/>
      <c r="AT29" s="28">
        <f>SUM(AT30:AT32)</f>
        <v>14.81716559302766</v>
      </c>
      <c r="AU29" s="42">
        <f aca="true" t="shared" si="64" ref="AU29:BH29">SUM(AU30:AU35)</f>
        <v>3.44</v>
      </c>
      <c r="AV29" s="28">
        <f t="shared" si="64"/>
        <v>22811.328</v>
      </c>
      <c r="AW29" s="28">
        <f t="shared" si="64"/>
        <v>21391.296000000002</v>
      </c>
      <c r="AX29" s="28">
        <f t="shared" si="64"/>
        <v>21226.176</v>
      </c>
      <c r="AY29" s="28">
        <f t="shared" si="64"/>
        <v>20796.864</v>
      </c>
      <c r="AZ29" s="28">
        <f t="shared" si="64"/>
        <v>21498.623999999996</v>
      </c>
      <c r="BA29" s="28">
        <f t="shared" si="64"/>
        <v>20825.76</v>
      </c>
      <c r="BB29" s="28">
        <f t="shared" si="64"/>
        <v>20908.32</v>
      </c>
      <c r="BC29" s="28">
        <f t="shared" si="64"/>
        <v>20697.791999999998</v>
      </c>
      <c r="BD29" s="28">
        <f t="shared" si="64"/>
        <v>21168.384</v>
      </c>
      <c r="BE29" s="28">
        <f t="shared" si="64"/>
        <v>21506.88</v>
      </c>
      <c r="BF29" s="28">
        <f t="shared" si="64"/>
        <v>21197.28</v>
      </c>
      <c r="BG29" s="28">
        <f t="shared" si="64"/>
        <v>21102.336000000003</v>
      </c>
      <c r="BH29" s="28">
        <f t="shared" si="64"/>
        <v>20999.136</v>
      </c>
      <c r="BI29" s="28">
        <f aca="true" t="shared" si="65" ref="BI29:BN29">SUM(BI30:BI35)</f>
        <v>28904.256</v>
      </c>
      <c r="BJ29" s="28">
        <f t="shared" si="65"/>
        <v>28462.56</v>
      </c>
      <c r="BK29" s="28">
        <f t="shared" si="65"/>
        <v>28528.608</v>
      </c>
      <c r="BL29" s="28">
        <f t="shared" si="65"/>
        <v>22212.768</v>
      </c>
      <c r="BM29" s="28">
        <f t="shared" si="65"/>
        <v>22249.92</v>
      </c>
      <c r="BN29" s="28">
        <f t="shared" si="65"/>
        <v>18476.928</v>
      </c>
      <c r="BO29" s="28">
        <f aca="true" t="shared" si="66" ref="BO29:CH29">SUM(BO30:BO35)</f>
        <v>15929.951999999997</v>
      </c>
      <c r="BP29" s="28">
        <f t="shared" si="66"/>
        <v>18204.48</v>
      </c>
      <c r="BQ29" s="28">
        <f t="shared" si="66"/>
        <v>21065.184</v>
      </c>
      <c r="BR29" s="28">
        <f t="shared" si="66"/>
        <v>18080.64</v>
      </c>
      <c r="BS29" s="28">
        <f t="shared" si="66"/>
        <v>18394.368000000002</v>
      </c>
      <c r="BT29" s="28">
        <f t="shared" si="66"/>
        <v>21709.152</v>
      </c>
      <c r="BU29" s="28">
        <f t="shared" si="66"/>
        <v>28883.616</v>
      </c>
      <c r="BV29" s="28">
        <f t="shared" si="66"/>
        <v>13473.792</v>
      </c>
      <c r="BW29" s="28">
        <f t="shared" si="66"/>
        <v>13948.511999999999</v>
      </c>
      <c r="BX29" s="28">
        <f t="shared" si="66"/>
        <v>29378.976000000002</v>
      </c>
      <c r="BY29" s="28">
        <f t="shared" si="66"/>
        <v>13556.351999999999</v>
      </c>
      <c r="BZ29" s="28">
        <f t="shared" si="66"/>
        <v>29023.968</v>
      </c>
      <c r="CA29" s="28">
        <f t="shared" si="66"/>
        <v>13618.271999999999</v>
      </c>
      <c r="CB29" s="28">
        <f t="shared" si="66"/>
        <v>15888.671999999999</v>
      </c>
      <c r="CC29" s="28">
        <f t="shared" si="66"/>
        <v>13337.568000000001</v>
      </c>
      <c r="CD29" s="28">
        <f t="shared" si="66"/>
        <v>21998.111999999997</v>
      </c>
      <c r="CE29" s="28">
        <f t="shared" si="66"/>
        <v>0</v>
      </c>
      <c r="CF29" s="28">
        <f t="shared" si="66"/>
        <v>0</v>
      </c>
      <c r="CG29" s="28">
        <f t="shared" si="66"/>
        <v>0</v>
      </c>
      <c r="CH29" s="28">
        <f t="shared" si="66"/>
        <v>0</v>
      </c>
      <c r="CI29" s="26"/>
      <c r="CJ29" s="28">
        <f>SUM(CJ30:CJ32)</f>
        <v>14.81716559302766</v>
      </c>
      <c r="CK29" s="42">
        <f>SUM(CK30:CK35)</f>
        <v>3.15</v>
      </c>
      <c r="CL29" s="28">
        <f>SUM(CL30:CL35)</f>
        <v>0</v>
      </c>
      <c r="CM29" s="26"/>
      <c r="CN29" s="28">
        <f>SUM(CN30:CN32)</f>
        <v>14.81716559302766</v>
      </c>
      <c r="CO29" s="48">
        <f>SUM(CO30:CO35)</f>
        <v>3.15</v>
      </c>
      <c r="CP29" s="28">
        <f>SUM(CP30:CP35)</f>
        <v>4759.02</v>
      </c>
      <c r="CQ29" s="26"/>
      <c r="CR29" s="28">
        <f>SUM(CR30:CR32)</f>
        <v>14.81716559302766</v>
      </c>
      <c r="CS29" s="42">
        <f>SUM(CS30:CS35)</f>
        <v>3.44</v>
      </c>
      <c r="CT29" s="28">
        <f>SUM(CT30:CT35)</f>
        <v>20850.528000000002</v>
      </c>
      <c r="CU29" s="28">
        <f>SUM(CU30:CU35)</f>
        <v>21341.760000000002</v>
      </c>
      <c r="CV29" s="28">
        <f>SUM(CV30:CV35)</f>
        <v>21630.72</v>
      </c>
    </row>
    <row r="30" spans="1:100" ht="95.25" customHeight="1">
      <c r="A30" s="68" t="s">
        <v>38</v>
      </c>
      <c r="B30" s="68"/>
      <c r="C30" s="68"/>
      <c r="D30" s="68"/>
      <c r="E30" s="68"/>
      <c r="F30" s="68"/>
      <c r="G30" s="13" t="s">
        <v>24</v>
      </c>
      <c r="H30" s="14">
        <v>11.753978779840848</v>
      </c>
      <c r="I30" s="12">
        <v>1.36</v>
      </c>
      <c r="J30" s="30">
        <f aca="true" t="shared" si="67" ref="J30:X30">$I$30*J39*$B$45</f>
        <v>8106.144</v>
      </c>
      <c r="K30" s="30">
        <f t="shared" si="67"/>
        <v>12390.144000000002</v>
      </c>
      <c r="L30" s="30">
        <f t="shared" si="67"/>
        <v>12267.744000000002</v>
      </c>
      <c r="M30" s="30">
        <f t="shared" si="67"/>
        <v>12243.264000000003</v>
      </c>
      <c r="N30" s="30">
        <f t="shared" si="67"/>
        <v>0</v>
      </c>
      <c r="O30" s="30">
        <f t="shared" si="67"/>
        <v>0</v>
      </c>
      <c r="P30" s="30">
        <f t="shared" si="67"/>
        <v>0</v>
      </c>
      <c r="Q30" s="30">
        <f t="shared" si="67"/>
        <v>0</v>
      </c>
      <c r="R30" s="30">
        <f t="shared" si="67"/>
        <v>0</v>
      </c>
      <c r="S30" s="30">
        <f t="shared" si="67"/>
        <v>0</v>
      </c>
      <c r="T30" s="30">
        <f t="shared" si="67"/>
        <v>0</v>
      </c>
      <c r="U30" s="30">
        <f t="shared" si="67"/>
        <v>0</v>
      </c>
      <c r="V30" s="30">
        <f t="shared" si="67"/>
        <v>0</v>
      </c>
      <c r="W30" s="30">
        <f t="shared" si="67"/>
        <v>0</v>
      </c>
      <c r="X30" s="30">
        <f t="shared" si="67"/>
        <v>0</v>
      </c>
      <c r="Y30" s="27" t="s">
        <v>24</v>
      </c>
      <c r="Z30" s="29">
        <v>11.753978779840848</v>
      </c>
      <c r="AA30" s="47">
        <v>1.36</v>
      </c>
      <c r="AB30" s="30">
        <f>$AA$30*AB39*$B$45</f>
        <v>0</v>
      </c>
      <c r="AC30" s="30">
        <f>$AA$30*AC39*$B$45</f>
        <v>0</v>
      </c>
      <c r="AD30" s="30">
        <f>$AA$30*AD39*$B$45</f>
        <v>0</v>
      </c>
      <c r="AE30" s="30">
        <f>$AA$30*AE39*$B$45</f>
        <v>0</v>
      </c>
      <c r="AF30" s="30">
        <f>$AA$30*AF39*$B$45</f>
        <v>0</v>
      </c>
      <c r="AG30" s="27" t="s">
        <v>24</v>
      </c>
      <c r="AH30" s="29">
        <v>11.753978779840848</v>
      </c>
      <c r="AI30" s="12">
        <v>1.76</v>
      </c>
      <c r="AJ30" s="24">
        <f>$AI$30*$B$45*AJ39</f>
        <v>13111.296</v>
      </c>
      <c r="AK30" s="24">
        <f aca="true" t="shared" si="68" ref="AK30:AR30">$AI$30*$B$45*AK39</f>
        <v>13333.056</v>
      </c>
      <c r="AL30" s="24">
        <f t="shared" si="68"/>
        <v>13153.536</v>
      </c>
      <c r="AM30" s="24">
        <f t="shared" si="68"/>
        <v>13337.28</v>
      </c>
      <c r="AN30" s="24">
        <f t="shared" si="68"/>
        <v>10878.912</v>
      </c>
      <c r="AO30" s="24">
        <f t="shared" si="68"/>
        <v>10946.496</v>
      </c>
      <c r="AP30" s="24">
        <f t="shared" si="68"/>
        <v>10864.128</v>
      </c>
      <c r="AQ30" s="24">
        <f t="shared" si="68"/>
        <v>13983.552000000001</v>
      </c>
      <c r="AR30" s="24">
        <f t="shared" si="68"/>
        <v>11768.064000000002</v>
      </c>
      <c r="AS30" s="27" t="s">
        <v>24</v>
      </c>
      <c r="AT30" s="29">
        <v>11.753978779840848</v>
      </c>
      <c r="AU30" s="12">
        <v>1.76</v>
      </c>
      <c r="AV30" s="24">
        <f>$AU$30*AV39*$B$45</f>
        <v>11670.912</v>
      </c>
      <c r="AW30" s="24">
        <f aca="true" t="shared" si="69" ref="AW30:CH30">$AU$30*AW39*$B$45</f>
        <v>10944.384</v>
      </c>
      <c r="AX30" s="24">
        <f t="shared" si="69"/>
        <v>10859.904</v>
      </c>
      <c r="AY30" s="24">
        <f t="shared" si="69"/>
        <v>10640.256</v>
      </c>
      <c r="AZ30" s="24">
        <f t="shared" si="69"/>
        <v>10999.295999999998</v>
      </c>
      <c r="BA30" s="24">
        <f t="shared" si="69"/>
        <v>10655.039999999999</v>
      </c>
      <c r="BB30" s="24">
        <f t="shared" si="69"/>
        <v>10697.28</v>
      </c>
      <c r="BC30" s="24">
        <f t="shared" si="69"/>
        <v>10589.568</v>
      </c>
      <c r="BD30" s="24">
        <f t="shared" si="69"/>
        <v>10830.336</v>
      </c>
      <c r="BE30" s="24">
        <f t="shared" si="69"/>
        <v>11003.52</v>
      </c>
      <c r="BF30" s="24">
        <f t="shared" si="69"/>
        <v>10845.119999999999</v>
      </c>
      <c r="BG30" s="24">
        <f t="shared" si="69"/>
        <v>10796.544</v>
      </c>
      <c r="BH30" s="24">
        <f t="shared" si="69"/>
        <v>10743.744</v>
      </c>
      <c r="BI30" s="24">
        <f t="shared" si="69"/>
        <v>14788.224000000002</v>
      </c>
      <c r="BJ30" s="24">
        <f t="shared" si="69"/>
        <v>14562.24</v>
      </c>
      <c r="BK30" s="24">
        <f t="shared" si="69"/>
        <v>14596.032</v>
      </c>
      <c r="BL30" s="24">
        <f t="shared" si="69"/>
        <v>11364.672</v>
      </c>
      <c r="BM30" s="24">
        <f t="shared" si="69"/>
        <v>11383.68</v>
      </c>
      <c r="BN30" s="24">
        <f t="shared" si="69"/>
        <v>9453.312000000002</v>
      </c>
      <c r="BO30" s="24">
        <f t="shared" si="69"/>
        <v>8150.208</v>
      </c>
      <c r="BP30" s="24">
        <f t="shared" si="69"/>
        <v>9313.92</v>
      </c>
      <c r="BQ30" s="24">
        <f t="shared" si="69"/>
        <v>10777.536</v>
      </c>
      <c r="BR30" s="24">
        <f t="shared" si="69"/>
        <v>9250.56</v>
      </c>
      <c r="BS30" s="24">
        <f t="shared" si="69"/>
        <v>9411.072</v>
      </c>
      <c r="BT30" s="24">
        <f t="shared" si="69"/>
        <v>11107.008</v>
      </c>
      <c r="BU30" s="24">
        <f t="shared" si="69"/>
        <v>14777.664</v>
      </c>
      <c r="BV30" s="24">
        <f t="shared" si="69"/>
        <v>6893.567999999999</v>
      </c>
      <c r="BW30" s="24">
        <f t="shared" si="69"/>
        <v>7136.447999999999</v>
      </c>
      <c r="BX30" s="24">
        <f t="shared" si="69"/>
        <v>15031.104000000001</v>
      </c>
      <c r="BY30" s="24">
        <f t="shared" si="69"/>
        <v>6935.807999999999</v>
      </c>
      <c r="BZ30" s="24">
        <f t="shared" si="69"/>
        <v>14849.472000000002</v>
      </c>
      <c r="CA30" s="24">
        <f t="shared" si="69"/>
        <v>6967.487999999999</v>
      </c>
      <c r="CB30" s="24">
        <f t="shared" si="69"/>
        <v>8129.088</v>
      </c>
      <c r="CC30" s="24">
        <f t="shared" si="69"/>
        <v>6823.872000000001</v>
      </c>
      <c r="CD30" s="24">
        <f t="shared" si="69"/>
        <v>11254.848</v>
      </c>
      <c r="CE30" s="24">
        <f t="shared" si="69"/>
        <v>0</v>
      </c>
      <c r="CF30" s="24">
        <f t="shared" si="69"/>
        <v>0</v>
      </c>
      <c r="CG30" s="24">
        <f t="shared" si="69"/>
        <v>0</v>
      </c>
      <c r="CH30" s="24">
        <f t="shared" si="69"/>
        <v>0</v>
      </c>
      <c r="CI30" s="27" t="s">
        <v>24</v>
      </c>
      <c r="CJ30" s="29">
        <v>11.753978779840848</v>
      </c>
      <c r="CK30" s="12">
        <v>1.36</v>
      </c>
      <c r="CL30" s="24">
        <f>$CK$30*$B$45*CL39</f>
        <v>0</v>
      </c>
      <c r="CM30" s="27" t="s">
        <v>24</v>
      </c>
      <c r="CN30" s="29">
        <v>11.753978779840848</v>
      </c>
      <c r="CO30" s="47">
        <v>1.36</v>
      </c>
      <c r="CP30" s="24">
        <f>$CO$30*$B$45*CP39</f>
        <v>2054.688</v>
      </c>
      <c r="CQ30" s="27" t="s">
        <v>24</v>
      </c>
      <c r="CR30" s="29">
        <v>11.753978779840848</v>
      </c>
      <c r="CS30" s="12">
        <v>1.76</v>
      </c>
      <c r="CT30" s="24">
        <f>$CS$30*$B$45*CT39</f>
        <v>10667.712000000001</v>
      </c>
      <c r="CU30" s="24">
        <f>$CS$30*$B$45*CU39</f>
        <v>10919.04</v>
      </c>
      <c r="CV30" s="24">
        <f>$CS$30*$B$45*CV39</f>
        <v>11066.880000000001</v>
      </c>
    </row>
    <row r="31" spans="1:100" ht="54.75" customHeight="1">
      <c r="A31" s="60" t="s">
        <v>39</v>
      </c>
      <c r="B31" s="60"/>
      <c r="C31" s="60"/>
      <c r="D31" s="60"/>
      <c r="E31" s="60"/>
      <c r="F31" s="60"/>
      <c r="G31" s="13" t="s">
        <v>25</v>
      </c>
      <c r="H31" s="14">
        <v>2.2252747252747254</v>
      </c>
      <c r="I31" s="12">
        <v>0.89</v>
      </c>
      <c r="J31" s="30">
        <f aca="true" t="shared" si="70" ref="J31:X31">$I$31*J39*$B$45</f>
        <v>5304.755999999999</v>
      </c>
      <c r="K31" s="30">
        <f t="shared" si="70"/>
        <v>8108.256000000001</v>
      </c>
      <c r="L31" s="30">
        <f t="shared" si="70"/>
        <v>8028.156000000001</v>
      </c>
      <c r="M31" s="30">
        <f t="shared" si="70"/>
        <v>8012.136</v>
      </c>
      <c r="N31" s="30">
        <f t="shared" si="70"/>
        <v>0</v>
      </c>
      <c r="O31" s="30">
        <f t="shared" si="70"/>
        <v>0</v>
      </c>
      <c r="P31" s="30">
        <f t="shared" si="70"/>
        <v>0</v>
      </c>
      <c r="Q31" s="30">
        <f t="shared" si="70"/>
        <v>0</v>
      </c>
      <c r="R31" s="30">
        <f t="shared" si="70"/>
        <v>0</v>
      </c>
      <c r="S31" s="30">
        <f t="shared" si="70"/>
        <v>0</v>
      </c>
      <c r="T31" s="30">
        <f t="shared" si="70"/>
        <v>0</v>
      </c>
      <c r="U31" s="30">
        <f t="shared" si="70"/>
        <v>0</v>
      </c>
      <c r="V31" s="30">
        <f t="shared" si="70"/>
        <v>0</v>
      </c>
      <c r="W31" s="30">
        <f t="shared" si="70"/>
        <v>0</v>
      </c>
      <c r="X31" s="30">
        <f t="shared" si="70"/>
        <v>0</v>
      </c>
      <c r="Y31" s="27" t="s">
        <v>25</v>
      </c>
      <c r="Z31" s="29">
        <v>2.2252747252747254</v>
      </c>
      <c r="AA31" s="47">
        <v>0.89</v>
      </c>
      <c r="AB31" s="30">
        <f>$AA$31*AB39*$B$45</f>
        <v>0</v>
      </c>
      <c r="AC31" s="30">
        <f>$AA$31*AC39*$B$45</f>
        <v>0</v>
      </c>
      <c r="AD31" s="30">
        <f>$AA$31*AD39*$B$45</f>
        <v>0</v>
      </c>
      <c r="AE31" s="30">
        <f>$AA$31*AE39*$B$45</f>
        <v>0</v>
      </c>
      <c r="AF31" s="30">
        <f>$AA$31*AF39*$B$45</f>
        <v>0</v>
      </c>
      <c r="AG31" s="27" t="s">
        <v>25</v>
      </c>
      <c r="AH31" s="29">
        <v>2.2252747252747254</v>
      </c>
      <c r="AI31" s="12">
        <v>0.72</v>
      </c>
      <c r="AJ31" s="24">
        <f>$AI$31*$B$45*AJ39</f>
        <v>5363.7119999999995</v>
      </c>
      <c r="AK31" s="24">
        <f aca="true" t="shared" si="71" ref="AK31:AR31">$AI$31*$B$45*AK39</f>
        <v>5454.432</v>
      </c>
      <c r="AL31" s="24">
        <f t="shared" si="71"/>
        <v>5380.992</v>
      </c>
      <c r="AM31" s="24">
        <f t="shared" si="71"/>
        <v>5456.160000000001</v>
      </c>
      <c r="AN31" s="24">
        <f t="shared" si="71"/>
        <v>4450.464000000001</v>
      </c>
      <c r="AO31" s="24">
        <f t="shared" si="71"/>
        <v>4478.112</v>
      </c>
      <c r="AP31" s="24">
        <f t="shared" si="71"/>
        <v>4444.416</v>
      </c>
      <c r="AQ31" s="24">
        <f t="shared" si="71"/>
        <v>5720.544000000001</v>
      </c>
      <c r="AR31" s="24">
        <f t="shared" si="71"/>
        <v>4814.2080000000005</v>
      </c>
      <c r="AS31" s="27" t="s">
        <v>25</v>
      </c>
      <c r="AT31" s="29">
        <v>2.2252747252747254</v>
      </c>
      <c r="AU31" s="12">
        <v>0.72</v>
      </c>
      <c r="AV31" s="24">
        <f>$AU$31*AV39*$B$45</f>
        <v>4774.464</v>
      </c>
      <c r="AW31" s="24">
        <f aca="true" t="shared" si="72" ref="AW31:CH31">$AU$31*AW39*$B$45</f>
        <v>4477.2480000000005</v>
      </c>
      <c r="AX31" s="24">
        <f t="shared" si="72"/>
        <v>4442.688</v>
      </c>
      <c r="AY31" s="24">
        <f t="shared" si="72"/>
        <v>4352.832</v>
      </c>
      <c r="AZ31" s="24">
        <f t="shared" si="72"/>
        <v>4499.7119999999995</v>
      </c>
      <c r="BA31" s="24">
        <f t="shared" si="72"/>
        <v>4358.88</v>
      </c>
      <c r="BB31" s="24">
        <f t="shared" si="72"/>
        <v>4376.16</v>
      </c>
      <c r="BC31" s="24">
        <f t="shared" si="72"/>
        <v>4332.096</v>
      </c>
      <c r="BD31" s="24">
        <f t="shared" si="72"/>
        <v>4430.592</v>
      </c>
      <c r="BE31" s="24">
        <f t="shared" si="72"/>
        <v>4501.4400000000005</v>
      </c>
      <c r="BF31" s="24">
        <f t="shared" si="72"/>
        <v>4436.639999999999</v>
      </c>
      <c r="BG31" s="24">
        <f t="shared" si="72"/>
        <v>4416.768</v>
      </c>
      <c r="BH31" s="24">
        <f t="shared" si="72"/>
        <v>4395.168</v>
      </c>
      <c r="BI31" s="24">
        <f t="shared" si="72"/>
        <v>6049.728</v>
      </c>
      <c r="BJ31" s="24">
        <f t="shared" si="72"/>
        <v>5957.28</v>
      </c>
      <c r="BK31" s="24">
        <f t="shared" si="72"/>
        <v>5971.103999999999</v>
      </c>
      <c r="BL31" s="24">
        <f t="shared" si="72"/>
        <v>4649.184</v>
      </c>
      <c r="BM31" s="24">
        <f t="shared" si="72"/>
        <v>4656.96</v>
      </c>
      <c r="BN31" s="24">
        <f t="shared" si="72"/>
        <v>3867.264</v>
      </c>
      <c r="BO31" s="24">
        <f t="shared" si="72"/>
        <v>3334.1759999999995</v>
      </c>
      <c r="BP31" s="24">
        <f t="shared" si="72"/>
        <v>3810.24</v>
      </c>
      <c r="BQ31" s="24">
        <f t="shared" si="72"/>
        <v>4408.992</v>
      </c>
      <c r="BR31" s="24">
        <f t="shared" si="72"/>
        <v>3784.32</v>
      </c>
      <c r="BS31" s="24">
        <f t="shared" si="72"/>
        <v>3849.984</v>
      </c>
      <c r="BT31" s="24">
        <f t="shared" si="72"/>
        <v>4543.776</v>
      </c>
      <c r="BU31" s="24">
        <f t="shared" si="72"/>
        <v>6045.407999999999</v>
      </c>
      <c r="BV31" s="24">
        <f t="shared" si="72"/>
        <v>2820.0959999999995</v>
      </c>
      <c r="BW31" s="24">
        <f t="shared" si="72"/>
        <v>2919.4559999999997</v>
      </c>
      <c r="BX31" s="24">
        <f t="shared" si="72"/>
        <v>6149.088</v>
      </c>
      <c r="BY31" s="24">
        <f t="shared" si="72"/>
        <v>2837.3759999999997</v>
      </c>
      <c r="BZ31" s="24">
        <f t="shared" si="72"/>
        <v>6074.784</v>
      </c>
      <c r="CA31" s="24">
        <f t="shared" si="72"/>
        <v>2850.3359999999993</v>
      </c>
      <c r="CB31" s="24">
        <f t="shared" si="72"/>
        <v>3325.536</v>
      </c>
      <c r="CC31" s="24">
        <f t="shared" si="72"/>
        <v>2791.584</v>
      </c>
      <c r="CD31" s="24">
        <f t="shared" si="72"/>
        <v>4604.255999999999</v>
      </c>
      <c r="CE31" s="24">
        <f t="shared" si="72"/>
        <v>0</v>
      </c>
      <c r="CF31" s="24">
        <f t="shared" si="72"/>
        <v>0</v>
      </c>
      <c r="CG31" s="24">
        <f t="shared" si="72"/>
        <v>0</v>
      </c>
      <c r="CH31" s="24">
        <f t="shared" si="72"/>
        <v>0</v>
      </c>
      <c r="CI31" s="27" t="s">
        <v>25</v>
      </c>
      <c r="CJ31" s="29">
        <v>2.2252747252747254</v>
      </c>
      <c r="CK31" s="12">
        <v>0.89</v>
      </c>
      <c r="CL31" s="24">
        <f>$CK$31*$B$45*CL39</f>
        <v>0</v>
      </c>
      <c r="CM31" s="27" t="s">
        <v>25</v>
      </c>
      <c r="CN31" s="29">
        <v>2.2252747252747254</v>
      </c>
      <c r="CO31" s="47">
        <v>0.89</v>
      </c>
      <c r="CP31" s="24">
        <f>$CO$31*$B$45*CP39</f>
        <v>1344.612</v>
      </c>
      <c r="CQ31" s="27" t="s">
        <v>25</v>
      </c>
      <c r="CR31" s="29">
        <v>2.2252747252747254</v>
      </c>
      <c r="CS31" s="12">
        <v>0.72</v>
      </c>
      <c r="CT31" s="24">
        <f>$CS$31*$B$45*CT39</f>
        <v>4364.064</v>
      </c>
      <c r="CU31" s="24">
        <f>$CS$31*$B$45*CU39</f>
        <v>4466.88</v>
      </c>
      <c r="CV31" s="24">
        <f>$CS$31*$B$45*CV39</f>
        <v>4527.360000000001</v>
      </c>
    </row>
    <row r="32" spans="1:100" ht="12.75">
      <c r="A32" s="60" t="s">
        <v>40</v>
      </c>
      <c r="B32" s="60"/>
      <c r="C32" s="60"/>
      <c r="D32" s="60"/>
      <c r="E32" s="60"/>
      <c r="F32" s="60"/>
      <c r="G32" s="9" t="s">
        <v>21</v>
      </c>
      <c r="H32" s="10">
        <v>0.8379120879120879</v>
      </c>
      <c r="I32" s="12">
        <v>0.58</v>
      </c>
      <c r="J32" s="30">
        <f aca="true" t="shared" si="73" ref="J32:X32">$I$32*J39*$B$45</f>
        <v>3457.0319999999992</v>
      </c>
      <c r="K32" s="30">
        <f t="shared" si="73"/>
        <v>5284.032</v>
      </c>
      <c r="L32" s="30">
        <f t="shared" si="73"/>
        <v>5231.832</v>
      </c>
      <c r="M32" s="30">
        <f t="shared" si="73"/>
        <v>5221.392</v>
      </c>
      <c r="N32" s="30">
        <f t="shared" si="73"/>
        <v>0</v>
      </c>
      <c r="O32" s="30">
        <f t="shared" si="73"/>
        <v>0</v>
      </c>
      <c r="P32" s="30">
        <f t="shared" si="73"/>
        <v>0</v>
      </c>
      <c r="Q32" s="30">
        <f t="shared" si="73"/>
        <v>0</v>
      </c>
      <c r="R32" s="30">
        <f t="shared" si="73"/>
        <v>0</v>
      </c>
      <c r="S32" s="30">
        <f t="shared" si="73"/>
        <v>0</v>
      </c>
      <c r="T32" s="30">
        <f t="shared" si="73"/>
        <v>0</v>
      </c>
      <c r="U32" s="30">
        <f t="shared" si="73"/>
        <v>0</v>
      </c>
      <c r="V32" s="30">
        <f t="shared" si="73"/>
        <v>0</v>
      </c>
      <c r="W32" s="30">
        <f t="shared" si="73"/>
        <v>0</v>
      </c>
      <c r="X32" s="30">
        <f t="shared" si="73"/>
        <v>0</v>
      </c>
      <c r="Y32" s="25" t="s">
        <v>21</v>
      </c>
      <c r="Z32" s="23">
        <v>0.8379120879120879</v>
      </c>
      <c r="AA32" s="47">
        <v>0.58</v>
      </c>
      <c r="AB32" s="30">
        <f>$AA$32*AB39*$B$45</f>
        <v>0</v>
      </c>
      <c r="AC32" s="30">
        <f>$AA$32*AC39*$B$45</f>
        <v>0</v>
      </c>
      <c r="AD32" s="30">
        <f>$AA$32*AD39*$B$45</f>
        <v>0</v>
      </c>
      <c r="AE32" s="30">
        <f>$AA$32*AE39*$B$45</f>
        <v>0</v>
      </c>
      <c r="AF32" s="30">
        <f>$AA$32*AF39*$B$45</f>
        <v>0</v>
      </c>
      <c r="AG32" s="25" t="s">
        <v>21</v>
      </c>
      <c r="AH32" s="23">
        <v>0.8379120879120879</v>
      </c>
      <c r="AI32" s="12">
        <v>0.64</v>
      </c>
      <c r="AJ32" s="24">
        <f>$AI$32*$B$45*AJ39</f>
        <v>4767.744</v>
      </c>
      <c r="AK32" s="24">
        <f aca="true" t="shared" si="74" ref="AK32:AR32">$AI$32*$B$45*AK39</f>
        <v>4848.383999999999</v>
      </c>
      <c r="AL32" s="24">
        <f t="shared" si="74"/>
        <v>4783.103999999999</v>
      </c>
      <c r="AM32" s="24">
        <f t="shared" si="74"/>
        <v>4849.92</v>
      </c>
      <c r="AN32" s="24">
        <f t="shared" si="74"/>
        <v>3955.968</v>
      </c>
      <c r="AO32" s="24">
        <f t="shared" si="74"/>
        <v>3980.5439999999994</v>
      </c>
      <c r="AP32" s="24">
        <f t="shared" si="74"/>
        <v>3950.5919999999996</v>
      </c>
      <c r="AQ32" s="24">
        <f t="shared" si="74"/>
        <v>5084.928</v>
      </c>
      <c r="AR32" s="24">
        <f t="shared" si="74"/>
        <v>4279.296</v>
      </c>
      <c r="AS32" s="25" t="s">
        <v>21</v>
      </c>
      <c r="AT32" s="23">
        <v>0.8379120879120879</v>
      </c>
      <c r="AU32" s="12">
        <v>0.64</v>
      </c>
      <c r="AV32" s="24">
        <f>$AU$32*AV39*$B$45</f>
        <v>4243.968000000001</v>
      </c>
      <c r="AW32" s="24">
        <f aca="true" t="shared" si="75" ref="AW32:CH32">$AU$32*AW39*$B$45</f>
        <v>3979.7760000000003</v>
      </c>
      <c r="AX32" s="24">
        <f t="shared" si="75"/>
        <v>3949.0560000000005</v>
      </c>
      <c r="AY32" s="24">
        <f t="shared" si="75"/>
        <v>3869.184</v>
      </c>
      <c r="AZ32" s="24">
        <f t="shared" si="75"/>
        <v>3999.7439999999997</v>
      </c>
      <c r="BA32" s="24">
        <f t="shared" si="75"/>
        <v>3874.56</v>
      </c>
      <c r="BB32" s="24">
        <f t="shared" si="75"/>
        <v>3889.92</v>
      </c>
      <c r="BC32" s="24">
        <f t="shared" si="75"/>
        <v>3850.7520000000004</v>
      </c>
      <c r="BD32" s="24">
        <f t="shared" si="75"/>
        <v>3938.303999999999</v>
      </c>
      <c r="BE32" s="24">
        <f t="shared" si="75"/>
        <v>4001.2799999999997</v>
      </c>
      <c r="BF32" s="24">
        <f t="shared" si="75"/>
        <v>3943.68</v>
      </c>
      <c r="BG32" s="24">
        <f t="shared" si="75"/>
        <v>3926.016</v>
      </c>
      <c r="BH32" s="24">
        <f t="shared" si="75"/>
        <v>3906.816</v>
      </c>
      <c r="BI32" s="24">
        <f t="shared" si="75"/>
        <v>5377.536</v>
      </c>
      <c r="BJ32" s="24">
        <f t="shared" si="75"/>
        <v>5295.360000000001</v>
      </c>
      <c r="BK32" s="24">
        <f t="shared" si="75"/>
        <v>5307.648</v>
      </c>
      <c r="BL32" s="24">
        <f t="shared" si="75"/>
        <v>4132.608</v>
      </c>
      <c r="BM32" s="24">
        <f t="shared" si="75"/>
        <v>4139.5199999999995</v>
      </c>
      <c r="BN32" s="24">
        <f t="shared" si="75"/>
        <v>3437.568</v>
      </c>
      <c r="BO32" s="24">
        <f t="shared" si="75"/>
        <v>2963.712</v>
      </c>
      <c r="BP32" s="24">
        <f t="shared" si="75"/>
        <v>3386.88</v>
      </c>
      <c r="BQ32" s="24">
        <f t="shared" si="75"/>
        <v>3919.1040000000003</v>
      </c>
      <c r="BR32" s="24">
        <f t="shared" si="75"/>
        <v>3363.84</v>
      </c>
      <c r="BS32" s="24">
        <f t="shared" si="75"/>
        <v>3422.2080000000005</v>
      </c>
      <c r="BT32" s="24">
        <f t="shared" si="75"/>
        <v>4038.9119999999994</v>
      </c>
      <c r="BU32" s="24">
        <f t="shared" si="75"/>
        <v>5373.696000000001</v>
      </c>
      <c r="BV32" s="24">
        <f t="shared" si="75"/>
        <v>2506.752</v>
      </c>
      <c r="BW32" s="24">
        <f t="shared" si="75"/>
        <v>2595.072</v>
      </c>
      <c r="BX32" s="24">
        <f t="shared" si="75"/>
        <v>5465.856000000001</v>
      </c>
      <c r="BY32" s="24">
        <f t="shared" si="75"/>
        <v>2522.112</v>
      </c>
      <c r="BZ32" s="24">
        <f t="shared" si="75"/>
        <v>5399.808000000001</v>
      </c>
      <c r="CA32" s="24">
        <f t="shared" si="75"/>
        <v>2533.632</v>
      </c>
      <c r="CB32" s="24">
        <f t="shared" si="75"/>
        <v>2956.0319999999997</v>
      </c>
      <c r="CC32" s="24">
        <f t="shared" si="75"/>
        <v>2481.4080000000004</v>
      </c>
      <c r="CD32" s="24">
        <f t="shared" si="75"/>
        <v>4092.6719999999996</v>
      </c>
      <c r="CE32" s="24">
        <f t="shared" si="75"/>
        <v>0</v>
      </c>
      <c r="CF32" s="24">
        <f t="shared" si="75"/>
        <v>0</v>
      </c>
      <c r="CG32" s="24">
        <f t="shared" si="75"/>
        <v>0</v>
      </c>
      <c r="CH32" s="24">
        <f t="shared" si="75"/>
        <v>0</v>
      </c>
      <c r="CI32" s="25" t="s">
        <v>21</v>
      </c>
      <c r="CJ32" s="23">
        <v>0.8379120879120879</v>
      </c>
      <c r="CK32" s="12">
        <v>0.58</v>
      </c>
      <c r="CL32" s="24">
        <f>$CK$32*$B$45*CL39</f>
        <v>0</v>
      </c>
      <c r="CM32" s="25" t="s">
        <v>21</v>
      </c>
      <c r="CN32" s="23">
        <v>0.8379120879120879</v>
      </c>
      <c r="CO32" s="47">
        <v>0.58</v>
      </c>
      <c r="CP32" s="24">
        <f>$CO$32*$B$45*CP39</f>
        <v>876.2639999999999</v>
      </c>
      <c r="CQ32" s="25" t="s">
        <v>21</v>
      </c>
      <c r="CR32" s="23">
        <v>0.8379120879120879</v>
      </c>
      <c r="CS32" s="12">
        <v>0.64</v>
      </c>
      <c r="CT32" s="24">
        <f>$CS$32*$B$45*CT39</f>
        <v>3879.168</v>
      </c>
      <c r="CU32" s="24">
        <f>$CS$32*$B$45*CU39</f>
        <v>3970.56</v>
      </c>
      <c r="CV32" s="24">
        <f>$CS$32*$B$45*CV39</f>
        <v>4024.3199999999997</v>
      </c>
    </row>
    <row r="33" spans="1:100" ht="12.75">
      <c r="A33" s="60" t="s">
        <v>48</v>
      </c>
      <c r="B33" s="60"/>
      <c r="C33" s="60"/>
      <c r="D33" s="60"/>
      <c r="E33" s="60"/>
      <c r="F33" s="60"/>
      <c r="G33" s="9" t="s">
        <v>21</v>
      </c>
      <c r="H33" s="10">
        <v>0.8379120879120879</v>
      </c>
      <c r="I33" s="12">
        <v>0.32</v>
      </c>
      <c r="J33" s="30">
        <f aca="true" t="shared" si="76" ref="J33:X33">$I$33*J39*$B$45</f>
        <v>1907.328</v>
      </c>
      <c r="K33" s="30">
        <f t="shared" si="76"/>
        <v>2915.3280000000004</v>
      </c>
      <c r="L33" s="30">
        <f t="shared" si="76"/>
        <v>2886.5280000000002</v>
      </c>
      <c r="M33" s="30">
        <f t="shared" si="76"/>
        <v>2880.768</v>
      </c>
      <c r="N33" s="30">
        <f t="shared" si="76"/>
        <v>0</v>
      </c>
      <c r="O33" s="30">
        <f t="shared" si="76"/>
        <v>0</v>
      </c>
      <c r="P33" s="30">
        <f t="shared" si="76"/>
        <v>0</v>
      </c>
      <c r="Q33" s="30">
        <f t="shared" si="76"/>
        <v>0</v>
      </c>
      <c r="R33" s="30">
        <f t="shared" si="76"/>
        <v>0</v>
      </c>
      <c r="S33" s="30">
        <f t="shared" si="76"/>
        <v>0</v>
      </c>
      <c r="T33" s="30">
        <f t="shared" si="76"/>
        <v>0</v>
      </c>
      <c r="U33" s="30">
        <f t="shared" si="76"/>
        <v>0</v>
      </c>
      <c r="V33" s="30">
        <f t="shared" si="76"/>
        <v>0</v>
      </c>
      <c r="W33" s="30">
        <f t="shared" si="76"/>
        <v>0</v>
      </c>
      <c r="X33" s="30">
        <f t="shared" si="76"/>
        <v>0</v>
      </c>
      <c r="Y33" s="25" t="s">
        <v>21</v>
      </c>
      <c r="Z33" s="23">
        <v>0.8379120879120879</v>
      </c>
      <c r="AA33" s="47">
        <v>0.32</v>
      </c>
      <c r="AB33" s="30">
        <f>$AA$33*AB39*$B$45</f>
        <v>0</v>
      </c>
      <c r="AC33" s="30">
        <f>$AA$33*AC39*$B$45</f>
        <v>0</v>
      </c>
      <c r="AD33" s="30">
        <f>$AA$33*AD39*$B$45</f>
        <v>0</v>
      </c>
      <c r="AE33" s="30">
        <f>$AA$33*AE39*$B$45</f>
        <v>0</v>
      </c>
      <c r="AF33" s="30">
        <f>$AA$33*AF39*$B$45</f>
        <v>0</v>
      </c>
      <c r="AG33" s="25" t="s">
        <v>21</v>
      </c>
      <c r="AH33" s="23">
        <v>0.8379120879120879</v>
      </c>
      <c r="AI33" s="12">
        <v>0.32</v>
      </c>
      <c r="AJ33" s="24">
        <f>$AI$33*$B$45*AJ39</f>
        <v>2383.872</v>
      </c>
      <c r="AK33" s="24">
        <f aca="true" t="shared" si="77" ref="AK33:AR33">$AI$33*$B$45*AK39</f>
        <v>2424.1919999999996</v>
      </c>
      <c r="AL33" s="24">
        <f t="shared" si="77"/>
        <v>2391.5519999999997</v>
      </c>
      <c r="AM33" s="24">
        <f t="shared" si="77"/>
        <v>2424.96</v>
      </c>
      <c r="AN33" s="24">
        <f t="shared" si="77"/>
        <v>1977.984</v>
      </c>
      <c r="AO33" s="24">
        <f t="shared" si="77"/>
        <v>1990.2719999999997</v>
      </c>
      <c r="AP33" s="24">
        <f t="shared" si="77"/>
        <v>1975.2959999999998</v>
      </c>
      <c r="AQ33" s="24">
        <f t="shared" si="77"/>
        <v>2542.464</v>
      </c>
      <c r="AR33" s="24">
        <f t="shared" si="77"/>
        <v>2139.648</v>
      </c>
      <c r="AS33" s="25" t="s">
        <v>21</v>
      </c>
      <c r="AT33" s="23">
        <v>0.8379120879120879</v>
      </c>
      <c r="AU33" s="12">
        <v>0.32</v>
      </c>
      <c r="AV33" s="24">
        <f>$AU$33*AV39*$B$45</f>
        <v>2121.9840000000004</v>
      </c>
      <c r="AW33" s="24">
        <f aca="true" t="shared" si="78" ref="AW33:CH33">$AU$33*AW39*$B$45</f>
        <v>1989.8880000000001</v>
      </c>
      <c r="AX33" s="24">
        <f t="shared" si="78"/>
        <v>1974.5280000000002</v>
      </c>
      <c r="AY33" s="24">
        <f t="shared" si="78"/>
        <v>1934.592</v>
      </c>
      <c r="AZ33" s="24">
        <f t="shared" si="78"/>
        <v>1999.8719999999998</v>
      </c>
      <c r="BA33" s="24">
        <f t="shared" si="78"/>
        <v>1937.28</v>
      </c>
      <c r="BB33" s="24">
        <f t="shared" si="78"/>
        <v>1944.96</v>
      </c>
      <c r="BC33" s="24">
        <f t="shared" si="78"/>
        <v>1925.3760000000002</v>
      </c>
      <c r="BD33" s="24">
        <f t="shared" si="78"/>
        <v>1969.1519999999996</v>
      </c>
      <c r="BE33" s="24">
        <f t="shared" si="78"/>
        <v>2000.6399999999999</v>
      </c>
      <c r="BF33" s="24">
        <f t="shared" si="78"/>
        <v>1971.84</v>
      </c>
      <c r="BG33" s="24">
        <f t="shared" si="78"/>
        <v>1963.008</v>
      </c>
      <c r="BH33" s="24">
        <f t="shared" si="78"/>
        <v>1953.408</v>
      </c>
      <c r="BI33" s="24">
        <f t="shared" si="78"/>
        <v>2688.768</v>
      </c>
      <c r="BJ33" s="24">
        <f t="shared" si="78"/>
        <v>2647.6800000000003</v>
      </c>
      <c r="BK33" s="24">
        <f t="shared" si="78"/>
        <v>2653.824</v>
      </c>
      <c r="BL33" s="24">
        <f t="shared" si="78"/>
        <v>2066.304</v>
      </c>
      <c r="BM33" s="24">
        <f t="shared" si="78"/>
        <v>2069.7599999999998</v>
      </c>
      <c r="BN33" s="24">
        <f t="shared" si="78"/>
        <v>1718.784</v>
      </c>
      <c r="BO33" s="24">
        <f t="shared" si="78"/>
        <v>1481.856</v>
      </c>
      <c r="BP33" s="24">
        <f t="shared" si="78"/>
        <v>1693.44</v>
      </c>
      <c r="BQ33" s="24">
        <f t="shared" si="78"/>
        <v>1959.5520000000001</v>
      </c>
      <c r="BR33" s="24">
        <f t="shared" si="78"/>
        <v>1681.92</v>
      </c>
      <c r="BS33" s="24">
        <f t="shared" si="78"/>
        <v>1711.1040000000003</v>
      </c>
      <c r="BT33" s="24">
        <f t="shared" si="78"/>
        <v>2019.4559999999997</v>
      </c>
      <c r="BU33" s="24">
        <f t="shared" si="78"/>
        <v>2686.8480000000004</v>
      </c>
      <c r="BV33" s="24">
        <f t="shared" si="78"/>
        <v>1253.376</v>
      </c>
      <c r="BW33" s="24">
        <f t="shared" si="78"/>
        <v>1297.536</v>
      </c>
      <c r="BX33" s="24">
        <f t="shared" si="78"/>
        <v>2732.9280000000003</v>
      </c>
      <c r="BY33" s="24">
        <f t="shared" si="78"/>
        <v>1261.056</v>
      </c>
      <c r="BZ33" s="24">
        <f t="shared" si="78"/>
        <v>2699.9040000000005</v>
      </c>
      <c r="CA33" s="24">
        <f t="shared" si="78"/>
        <v>1266.816</v>
      </c>
      <c r="CB33" s="24">
        <f t="shared" si="78"/>
        <v>1478.0159999999998</v>
      </c>
      <c r="CC33" s="24">
        <f t="shared" si="78"/>
        <v>1240.7040000000002</v>
      </c>
      <c r="CD33" s="24">
        <f t="shared" si="78"/>
        <v>2046.3359999999998</v>
      </c>
      <c r="CE33" s="24">
        <f t="shared" si="78"/>
        <v>0</v>
      </c>
      <c r="CF33" s="24">
        <f t="shared" si="78"/>
        <v>0</v>
      </c>
      <c r="CG33" s="24">
        <f t="shared" si="78"/>
        <v>0</v>
      </c>
      <c r="CH33" s="24">
        <f t="shared" si="78"/>
        <v>0</v>
      </c>
      <c r="CI33" s="25" t="s">
        <v>21</v>
      </c>
      <c r="CJ33" s="23">
        <v>0.8379120879120879</v>
      </c>
      <c r="CK33" s="12">
        <v>0.32</v>
      </c>
      <c r="CL33" s="24">
        <f>$CK$33*$B$45*CL39</f>
        <v>0</v>
      </c>
      <c r="CM33" s="25" t="s">
        <v>21</v>
      </c>
      <c r="CN33" s="23">
        <v>0.8379120879120879</v>
      </c>
      <c r="CO33" s="47">
        <v>0.32</v>
      </c>
      <c r="CP33" s="24">
        <f>$CO$33*$B$45*CP39</f>
        <v>483.456</v>
      </c>
      <c r="CQ33" s="25" t="s">
        <v>21</v>
      </c>
      <c r="CR33" s="23">
        <v>0.8379120879120879</v>
      </c>
      <c r="CS33" s="12">
        <v>0.32</v>
      </c>
      <c r="CT33" s="24">
        <f>$CS$33*$B$45*CT39</f>
        <v>1939.584</v>
      </c>
      <c r="CU33" s="24">
        <f>$CS$33*$B$45*CU39</f>
        <v>1985.28</v>
      </c>
      <c r="CV33" s="24">
        <f>$CS$33*$B$45*CV39</f>
        <v>2012.1599999999999</v>
      </c>
    </row>
    <row r="34" spans="1:100" ht="12.75">
      <c r="A34" s="60" t="s">
        <v>49</v>
      </c>
      <c r="B34" s="60"/>
      <c r="C34" s="60"/>
      <c r="D34" s="60"/>
      <c r="E34" s="60"/>
      <c r="F34" s="60"/>
      <c r="G34" s="9" t="s">
        <v>21</v>
      </c>
      <c r="H34" s="10">
        <v>0.8379120879120879</v>
      </c>
      <c r="I34" s="12">
        <v>0</v>
      </c>
      <c r="J34" s="30">
        <f aca="true" t="shared" si="79" ref="J34:X34">$I$34*J39*$B$45</f>
        <v>0</v>
      </c>
      <c r="K34" s="30">
        <f t="shared" si="79"/>
        <v>0</v>
      </c>
      <c r="L34" s="30">
        <f t="shared" si="79"/>
        <v>0</v>
      </c>
      <c r="M34" s="30">
        <f t="shared" si="79"/>
        <v>0</v>
      </c>
      <c r="N34" s="30">
        <f t="shared" si="79"/>
        <v>0</v>
      </c>
      <c r="O34" s="30">
        <f t="shared" si="79"/>
        <v>0</v>
      </c>
      <c r="P34" s="30">
        <f t="shared" si="79"/>
        <v>0</v>
      </c>
      <c r="Q34" s="30">
        <f t="shared" si="79"/>
        <v>0</v>
      </c>
      <c r="R34" s="30">
        <f t="shared" si="79"/>
        <v>0</v>
      </c>
      <c r="S34" s="24">
        <f>$AU$34*S39*$B$45</f>
        <v>0</v>
      </c>
      <c r="T34" s="24">
        <f>$AU$34*T39*$B$45</f>
        <v>0</v>
      </c>
      <c r="U34" s="24">
        <f>$AU$34*U39*$B$45</f>
        <v>0</v>
      </c>
      <c r="V34" s="24">
        <f>$AU$34*V39*$B$45</f>
        <v>0</v>
      </c>
      <c r="W34" s="24">
        <f>$AU$34*W39*$B$45</f>
        <v>0</v>
      </c>
      <c r="X34" s="30">
        <f t="shared" si="79"/>
        <v>0</v>
      </c>
      <c r="Y34" s="25" t="s">
        <v>21</v>
      </c>
      <c r="Z34" s="23">
        <v>0.8379120879120879</v>
      </c>
      <c r="AA34" s="47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25" t="s">
        <v>21</v>
      </c>
      <c r="AH34" s="23">
        <v>0.8379120879120879</v>
      </c>
      <c r="AI34" s="12">
        <v>0</v>
      </c>
      <c r="AJ34" s="24">
        <f>$AI$34*$B$45*AJ39</f>
        <v>0</v>
      </c>
      <c r="AK34" s="24">
        <f aca="true" t="shared" si="80" ref="AK34:AR34">$AI$34*$B$45*AK39</f>
        <v>0</v>
      </c>
      <c r="AL34" s="24">
        <f t="shared" si="80"/>
        <v>0</v>
      </c>
      <c r="AM34" s="24">
        <f t="shared" si="80"/>
        <v>0</v>
      </c>
      <c r="AN34" s="24">
        <f t="shared" si="80"/>
        <v>0</v>
      </c>
      <c r="AO34" s="24">
        <f t="shared" si="80"/>
        <v>0</v>
      </c>
      <c r="AP34" s="24">
        <f t="shared" si="80"/>
        <v>0</v>
      </c>
      <c r="AQ34" s="24">
        <f t="shared" si="80"/>
        <v>0</v>
      </c>
      <c r="AR34" s="24">
        <f t="shared" si="80"/>
        <v>0</v>
      </c>
      <c r="AS34" s="25" t="s">
        <v>21</v>
      </c>
      <c r="AT34" s="23">
        <v>0.8379120879120879</v>
      </c>
      <c r="AU34" s="12">
        <v>0</v>
      </c>
      <c r="AV34" s="24">
        <f>$AU$34*AV39*$B$45</f>
        <v>0</v>
      </c>
      <c r="AW34" s="24">
        <f aca="true" t="shared" si="81" ref="AW34:CH34">$AU$34*AW39*$B$45</f>
        <v>0</v>
      </c>
      <c r="AX34" s="24">
        <f t="shared" si="81"/>
        <v>0</v>
      </c>
      <c r="AY34" s="24">
        <f t="shared" si="81"/>
        <v>0</v>
      </c>
      <c r="AZ34" s="24">
        <f t="shared" si="81"/>
        <v>0</v>
      </c>
      <c r="BA34" s="24">
        <f t="shared" si="81"/>
        <v>0</v>
      </c>
      <c r="BB34" s="24">
        <f t="shared" si="81"/>
        <v>0</v>
      </c>
      <c r="BC34" s="24">
        <f t="shared" si="81"/>
        <v>0</v>
      </c>
      <c r="BD34" s="24">
        <f t="shared" si="81"/>
        <v>0</v>
      </c>
      <c r="BE34" s="24">
        <f t="shared" si="81"/>
        <v>0</v>
      </c>
      <c r="BF34" s="24">
        <f t="shared" si="81"/>
        <v>0</v>
      </c>
      <c r="BG34" s="24">
        <f t="shared" si="81"/>
        <v>0</v>
      </c>
      <c r="BH34" s="24">
        <f t="shared" si="81"/>
        <v>0</v>
      </c>
      <c r="BI34" s="24">
        <f t="shared" si="81"/>
        <v>0</v>
      </c>
      <c r="BJ34" s="24">
        <f t="shared" si="81"/>
        <v>0</v>
      </c>
      <c r="BK34" s="24">
        <f t="shared" si="81"/>
        <v>0</v>
      </c>
      <c r="BL34" s="24">
        <f t="shared" si="81"/>
        <v>0</v>
      </c>
      <c r="BM34" s="24">
        <f t="shared" si="81"/>
        <v>0</v>
      </c>
      <c r="BN34" s="24">
        <f t="shared" si="81"/>
        <v>0</v>
      </c>
      <c r="BO34" s="24">
        <f t="shared" si="81"/>
        <v>0</v>
      </c>
      <c r="BP34" s="24">
        <f t="shared" si="81"/>
        <v>0</v>
      </c>
      <c r="BQ34" s="24">
        <f t="shared" si="81"/>
        <v>0</v>
      </c>
      <c r="BR34" s="24">
        <f t="shared" si="81"/>
        <v>0</v>
      </c>
      <c r="BS34" s="24">
        <f t="shared" si="81"/>
        <v>0</v>
      </c>
      <c r="BT34" s="24">
        <f t="shared" si="81"/>
        <v>0</v>
      </c>
      <c r="BU34" s="24">
        <f t="shared" si="81"/>
        <v>0</v>
      </c>
      <c r="BV34" s="24">
        <f t="shared" si="81"/>
        <v>0</v>
      </c>
      <c r="BW34" s="24">
        <f t="shared" si="81"/>
        <v>0</v>
      </c>
      <c r="BX34" s="24">
        <f t="shared" si="81"/>
        <v>0</v>
      </c>
      <c r="BY34" s="24">
        <f t="shared" si="81"/>
        <v>0</v>
      </c>
      <c r="BZ34" s="24">
        <f t="shared" si="81"/>
        <v>0</v>
      </c>
      <c r="CA34" s="24">
        <f t="shared" si="81"/>
        <v>0</v>
      </c>
      <c r="CB34" s="24">
        <f t="shared" si="81"/>
        <v>0</v>
      </c>
      <c r="CC34" s="24">
        <f t="shared" si="81"/>
        <v>0</v>
      </c>
      <c r="CD34" s="24">
        <f t="shared" si="81"/>
        <v>0</v>
      </c>
      <c r="CE34" s="24">
        <f t="shared" si="81"/>
        <v>0</v>
      </c>
      <c r="CF34" s="24">
        <f t="shared" si="81"/>
        <v>0</v>
      </c>
      <c r="CG34" s="24">
        <f t="shared" si="81"/>
        <v>0</v>
      </c>
      <c r="CH34" s="24">
        <f t="shared" si="81"/>
        <v>0</v>
      </c>
      <c r="CI34" s="25" t="s">
        <v>21</v>
      </c>
      <c r="CJ34" s="23">
        <v>0.8379120879120879</v>
      </c>
      <c r="CK34" s="12">
        <v>0</v>
      </c>
      <c r="CL34" s="24">
        <f>$CK$34*$B$45*CL39</f>
        <v>0</v>
      </c>
      <c r="CM34" s="25" t="s">
        <v>21</v>
      </c>
      <c r="CN34" s="23">
        <v>0.8379120879120879</v>
      </c>
      <c r="CO34" s="47">
        <v>0</v>
      </c>
      <c r="CP34" s="24">
        <f>$CO$34*$B$45*CP39</f>
        <v>0</v>
      </c>
      <c r="CQ34" s="25" t="s">
        <v>21</v>
      </c>
      <c r="CR34" s="23">
        <v>0.8379120879120879</v>
      </c>
      <c r="CS34" s="12">
        <v>0</v>
      </c>
      <c r="CT34" s="24">
        <f>$CS$34*$B$45*CT39</f>
        <v>0</v>
      </c>
      <c r="CU34" s="24">
        <f>$CS$34*$B$45*CU39</f>
        <v>0</v>
      </c>
      <c r="CV34" s="24">
        <f>$CS$34*$B$45*CV39</f>
        <v>0</v>
      </c>
    </row>
    <row r="35" spans="1:100" ht="12.75">
      <c r="A35" s="60" t="s">
        <v>50</v>
      </c>
      <c r="B35" s="60"/>
      <c r="C35" s="60"/>
      <c r="D35" s="60"/>
      <c r="E35" s="60"/>
      <c r="F35" s="60"/>
      <c r="G35" s="9" t="s">
        <v>21</v>
      </c>
      <c r="H35" s="10">
        <v>0.8379120879120879</v>
      </c>
      <c r="I35" s="12">
        <v>0</v>
      </c>
      <c r="J35" s="30">
        <f aca="true" t="shared" si="82" ref="J35:X35">$I$35*J39*$B$45</f>
        <v>0</v>
      </c>
      <c r="K35" s="30">
        <f t="shared" si="82"/>
        <v>0</v>
      </c>
      <c r="L35" s="30">
        <f t="shared" si="82"/>
        <v>0</v>
      </c>
      <c r="M35" s="30">
        <f t="shared" si="82"/>
        <v>0</v>
      </c>
      <c r="N35" s="30">
        <f t="shared" si="82"/>
        <v>0</v>
      </c>
      <c r="O35" s="30">
        <f t="shared" si="82"/>
        <v>0</v>
      </c>
      <c r="P35" s="30">
        <f t="shared" si="82"/>
        <v>0</v>
      </c>
      <c r="Q35" s="30">
        <f t="shared" si="82"/>
        <v>0</v>
      </c>
      <c r="R35" s="30">
        <f t="shared" si="82"/>
        <v>0</v>
      </c>
      <c r="S35" s="24">
        <f>$AU$35*S39*$B$45</f>
        <v>0</v>
      </c>
      <c r="T35" s="24">
        <f>$AU$35*T39*$B$45</f>
        <v>0</v>
      </c>
      <c r="U35" s="24">
        <f>$AU$35*U39*$B$45</f>
        <v>0</v>
      </c>
      <c r="V35" s="24">
        <f>$AU$35*V39*$B$45</f>
        <v>0</v>
      </c>
      <c r="W35" s="24">
        <f>$AU$35*W39*$B$45</f>
        <v>0</v>
      </c>
      <c r="X35" s="30">
        <f t="shared" si="82"/>
        <v>0</v>
      </c>
      <c r="Y35" s="25" t="s">
        <v>21</v>
      </c>
      <c r="Z35" s="23">
        <v>0.8379120879120879</v>
      </c>
      <c r="AA35" s="47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25" t="s">
        <v>21</v>
      </c>
      <c r="AH35" s="23">
        <v>0.8379120879120879</v>
      </c>
      <c r="AI35" s="12">
        <v>0</v>
      </c>
      <c r="AJ35" s="24">
        <f>$AI$35*$B$45*AJ39</f>
        <v>0</v>
      </c>
      <c r="AK35" s="24">
        <f aca="true" t="shared" si="83" ref="AK35:AR35">$AI$35*$B$45*AK39</f>
        <v>0</v>
      </c>
      <c r="AL35" s="24">
        <f t="shared" si="83"/>
        <v>0</v>
      </c>
      <c r="AM35" s="24">
        <f t="shared" si="83"/>
        <v>0</v>
      </c>
      <c r="AN35" s="24">
        <f t="shared" si="83"/>
        <v>0</v>
      </c>
      <c r="AO35" s="24">
        <f t="shared" si="83"/>
        <v>0</v>
      </c>
      <c r="AP35" s="24">
        <f t="shared" si="83"/>
        <v>0</v>
      </c>
      <c r="AQ35" s="24">
        <f t="shared" si="83"/>
        <v>0</v>
      </c>
      <c r="AR35" s="24">
        <f t="shared" si="83"/>
        <v>0</v>
      </c>
      <c r="AS35" s="25" t="s">
        <v>21</v>
      </c>
      <c r="AT35" s="23">
        <v>0.8379120879120879</v>
      </c>
      <c r="AU35" s="12">
        <v>0</v>
      </c>
      <c r="AV35" s="24">
        <f>$AU$35*AV39*$B$45</f>
        <v>0</v>
      </c>
      <c r="AW35" s="24">
        <f aca="true" t="shared" si="84" ref="AW35:CH35">$AU$35*AW39*$B$45</f>
        <v>0</v>
      </c>
      <c r="AX35" s="24">
        <f t="shared" si="84"/>
        <v>0</v>
      </c>
      <c r="AY35" s="24">
        <f t="shared" si="84"/>
        <v>0</v>
      </c>
      <c r="AZ35" s="24">
        <f t="shared" si="84"/>
        <v>0</v>
      </c>
      <c r="BA35" s="24">
        <f t="shared" si="84"/>
        <v>0</v>
      </c>
      <c r="BB35" s="24">
        <f t="shared" si="84"/>
        <v>0</v>
      </c>
      <c r="BC35" s="24">
        <f t="shared" si="84"/>
        <v>0</v>
      </c>
      <c r="BD35" s="24">
        <f t="shared" si="84"/>
        <v>0</v>
      </c>
      <c r="BE35" s="24">
        <f t="shared" si="84"/>
        <v>0</v>
      </c>
      <c r="BF35" s="24">
        <f t="shared" si="84"/>
        <v>0</v>
      </c>
      <c r="BG35" s="24">
        <f t="shared" si="84"/>
        <v>0</v>
      </c>
      <c r="BH35" s="24">
        <f t="shared" si="84"/>
        <v>0</v>
      </c>
      <c r="BI35" s="24">
        <f t="shared" si="84"/>
        <v>0</v>
      </c>
      <c r="BJ35" s="24">
        <f t="shared" si="84"/>
        <v>0</v>
      </c>
      <c r="BK35" s="24">
        <f t="shared" si="84"/>
        <v>0</v>
      </c>
      <c r="BL35" s="24">
        <f t="shared" si="84"/>
        <v>0</v>
      </c>
      <c r="BM35" s="24">
        <f t="shared" si="84"/>
        <v>0</v>
      </c>
      <c r="BN35" s="24">
        <f t="shared" si="84"/>
        <v>0</v>
      </c>
      <c r="BO35" s="24">
        <f t="shared" si="84"/>
        <v>0</v>
      </c>
      <c r="BP35" s="24">
        <f t="shared" si="84"/>
        <v>0</v>
      </c>
      <c r="BQ35" s="24">
        <f t="shared" si="84"/>
        <v>0</v>
      </c>
      <c r="BR35" s="24">
        <f t="shared" si="84"/>
        <v>0</v>
      </c>
      <c r="BS35" s="24">
        <f t="shared" si="84"/>
        <v>0</v>
      </c>
      <c r="BT35" s="24">
        <f t="shared" si="84"/>
        <v>0</v>
      </c>
      <c r="BU35" s="24">
        <f t="shared" si="84"/>
        <v>0</v>
      </c>
      <c r="BV35" s="24">
        <f t="shared" si="84"/>
        <v>0</v>
      </c>
      <c r="BW35" s="24">
        <f t="shared" si="84"/>
        <v>0</v>
      </c>
      <c r="BX35" s="24">
        <f t="shared" si="84"/>
        <v>0</v>
      </c>
      <c r="BY35" s="24">
        <f t="shared" si="84"/>
        <v>0</v>
      </c>
      <c r="BZ35" s="24">
        <f t="shared" si="84"/>
        <v>0</v>
      </c>
      <c r="CA35" s="24">
        <f t="shared" si="84"/>
        <v>0</v>
      </c>
      <c r="CB35" s="24">
        <f t="shared" si="84"/>
        <v>0</v>
      </c>
      <c r="CC35" s="24">
        <f t="shared" si="84"/>
        <v>0</v>
      </c>
      <c r="CD35" s="24">
        <f t="shared" si="84"/>
        <v>0</v>
      </c>
      <c r="CE35" s="24">
        <f t="shared" si="84"/>
        <v>0</v>
      </c>
      <c r="CF35" s="24">
        <f t="shared" si="84"/>
        <v>0</v>
      </c>
      <c r="CG35" s="24">
        <f t="shared" si="84"/>
        <v>0</v>
      </c>
      <c r="CH35" s="24">
        <f t="shared" si="84"/>
        <v>0</v>
      </c>
      <c r="CI35" s="25" t="s">
        <v>21</v>
      </c>
      <c r="CJ35" s="23">
        <v>0.8379120879120879</v>
      </c>
      <c r="CK35" s="12">
        <v>0</v>
      </c>
      <c r="CL35" s="24">
        <f>$CK$35*$B$45*CL39</f>
        <v>0</v>
      </c>
      <c r="CM35" s="25" t="s">
        <v>21</v>
      </c>
      <c r="CN35" s="23">
        <v>0.8379120879120879</v>
      </c>
      <c r="CO35" s="47">
        <v>0</v>
      </c>
      <c r="CP35" s="24">
        <f>$CO$35*$B$45*CP39</f>
        <v>0</v>
      </c>
      <c r="CQ35" s="25" t="s">
        <v>21</v>
      </c>
      <c r="CR35" s="23">
        <v>0.8379120879120879</v>
      </c>
      <c r="CS35" s="12">
        <v>0</v>
      </c>
      <c r="CT35" s="24">
        <f>$CS$35*$B$45*CT39</f>
        <v>0</v>
      </c>
      <c r="CU35" s="24">
        <f>$CS$35*$B$45*CU39</f>
        <v>0</v>
      </c>
      <c r="CV35" s="24">
        <f>$CS$35*$B$45*CV39</f>
        <v>0</v>
      </c>
    </row>
    <row r="36" spans="1:100" ht="12.75">
      <c r="A36" s="65" t="s">
        <v>41</v>
      </c>
      <c r="B36" s="65"/>
      <c r="C36" s="65"/>
      <c r="D36" s="65"/>
      <c r="E36" s="65"/>
      <c r="F36" s="65"/>
      <c r="G36" s="11"/>
      <c r="H36" s="6">
        <f>SUM(H38:H40)</f>
        <v>114.22570239999999</v>
      </c>
      <c r="I36" s="42">
        <v>0.62</v>
      </c>
      <c r="J36" s="31">
        <f aca="true" t="shared" si="85" ref="J36:X36">$I$36*J39*$B$45</f>
        <v>3695.4480000000003</v>
      </c>
      <c r="K36" s="31">
        <f t="shared" si="85"/>
        <v>5648.448</v>
      </c>
      <c r="L36" s="31">
        <f t="shared" si="85"/>
        <v>5592.648</v>
      </c>
      <c r="M36" s="31">
        <f t="shared" si="85"/>
        <v>5581.488</v>
      </c>
      <c r="N36" s="31">
        <f t="shared" si="85"/>
        <v>0</v>
      </c>
      <c r="O36" s="31">
        <f t="shared" si="85"/>
        <v>0</v>
      </c>
      <c r="P36" s="31">
        <f t="shared" si="85"/>
        <v>0</v>
      </c>
      <c r="Q36" s="31">
        <f t="shared" si="85"/>
        <v>0</v>
      </c>
      <c r="R36" s="31">
        <f t="shared" si="85"/>
        <v>0</v>
      </c>
      <c r="S36" s="31">
        <f t="shared" si="85"/>
        <v>0</v>
      </c>
      <c r="T36" s="31">
        <f t="shared" si="85"/>
        <v>0</v>
      </c>
      <c r="U36" s="31">
        <f t="shared" si="85"/>
        <v>0</v>
      </c>
      <c r="V36" s="31">
        <f t="shared" si="85"/>
        <v>0</v>
      </c>
      <c r="W36" s="31">
        <f t="shared" si="85"/>
        <v>0</v>
      </c>
      <c r="X36" s="31">
        <f t="shared" si="85"/>
        <v>0</v>
      </c>
      <c r="Y36" s="26"/>
      <c r="Z36" s="28">
        <f>SUM(Z38:Z40)</f>
        <v>114.22570239999999</v>
      </c>
      <c r="AA36" s="48">
        <v>0.62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31">
        <f>$AA$36*AF39*$B$45</f>
        <v>0</v>
      </c>
      <c r="AG36" s="26"/>
      <c r="AH36" s="28">
        <f>SUM(AH38:AH40)</f>
        <v>114.22570239999999</v>
      </c>
      <c r="AI36" s="42">
        <v>0.62</v>
      </c>
      <c r="AJ36" s="31">
        <f>$AI$36*$B$45*AJ39</f>
        <v>4618.7519999999995</v>
      </c>
      <c r="AK36" s="31">
        <f aca="true" t="shared" si="86" ref="AK36:AR36">$AI$36*$B$45*AK39</f>
        <v>4696.871999999999</v>
      </c>
      <c r="AL36" s="31">
        <f t="shared" si="86"/>
        <v>4633.632</v>
      </c>
      <c r="AM36" s="31">
        <f t="shared" si="86"/>
        <v>4698.36</v>
      </c>
      <c r="AN36" s="31">
        <f t="shared" si="86"/>
        <v>3832.344</v>
      </c>
      <c r="AO36" s="31">
        <f t="shared" si="86"/>
        <v>3856.1519999999996</v>
      </c>
      <c r="AP36" s="31">
        <f t="shared" si="86"/>
        <v>3827.1359999999995</v>
      </c>
      <c r="AQ36" s="31">
        <f t="shared" si="86"/>
        <v>4926.023999999999</v>
      </c>
      <c r="AR36" s="31">
        <f t="shared" si="86"/>
        <v>4145.568</v>
      </c>
      <c r="AS36" s="26"/>
      <c r="AT36" s="28">
        <f>SUM(AT38:AT40)</f>
        <v>114.22570239999999</v>
      </c>
      <c r="AU36" s="42">
        <v>0.62</v>
      </c>
      <c r="AV36" s="31">
        <f>$AU$36*AV39*$B$45</f>
        <v>4111.344</v>
      </c>
      <c r="AW36" s="31">
        <f aca="true" t="shared" si="87" ref="AW36:CH36">$AU$36*AW39*$B$45</f>
        <v>3855.4080000000004</v>
      </c>
      <c r="AX36" s="31">
        <f t="shared" si="87"/>
        <v>3825.648</v>
      </c>
      <c r="AY36" s="31">
        <f t="shared" si="87"/>
        <v>3748.272</v>
      </c>
      <c r="AZ36" s="31">
        <f t="shared" si="87"/>
        <v>3874.7519999999995</v>
      </c>
      <c r="BA36" s="31">
        <f t="shared" si="87"/>
        <v>3753.4800000000005</v>
      </c>
      <c r="BB36" s="31">
        <f t="shared" si="87"/>
        <v>3768.3599999999997</v>
      </c>
      <c r="BC36" s="31">
        <f t="shared" si="87"/>
        <v>3730.416</v>
      </c>
      <c r="BD36" s="31">
        <f t="shared" si="87"/>
        <v>3815.232</v>
      </c>
      <c r="BE36" s="31">
        <f t="shared" si="87"/>
        <v>3876.24</v>
      </c>
      <c r="BF36" s="31">
        <f t="shared" si="87"/>
        <v>3820.44</v>
      </c>
      <c r="BG36" s="31">
        <f t="shared" si="87"/>
        <v>3803.3280000000004</v>
      </c>
      <c r="BH36" s="31">
        <f t="shared" si="87"/>
        <v>3784.728</v>
      </c>
      <c r="BI36" s="31">
        <f t="shared" si="87"/>
        <v>5209.488</v>
      </c>
      <c r="BJ36" s="31">
        <f t="shared" si="87"/>
        <v>5129.88</v>
      </c>
      <c r="BK36" s="31">
        <f t="shared" si="87"/>
        <v>5141.784000000001</v>
      </c>
      <c r="BL36" s="31">
        <f t="shared" si="87"/>
        <v>4003.464</v>
      </c>
      <c r="BM36" s="31">
        <f t="shared" si="87"/>
        <v>4010.16</v>
      </c>
      <c r="BN36" s="31">
        <f t="shared" si="87"/>
        <v>3330.1440000000002</v>
      </c>
      <c r="BO36" s="31">
        <f t="shared" si="87"/>
        <v>2871.0959999999995</v>
      </c>
      <c r="BP36" s="31">
        <f t="shared" si="87"/>
        <v>3281.04</v>
      </c>
      <c r="BQ36" s="31">
        <f t="shared" si="87"/>
        <v>3796.6320000000005</v>
      </c>
      <c r="BR36" s="31">
        <f t="shared" si="87"/>
        <v>3258.7200000000003</v>
      </c>
      <c r="BS36" s="31">
        <f t="shared" si="87"/>
        <v>3315.264</v>
      </c>
      <c r="BT36" s="31">
        <f t="shared" si="87"/>
        <v>3912.696</v>
      </c>
      <c r="BU36" s="31">
        <f t="shared" si="87"/>
        <v>5205.768</v>
      </c>
      <c r="BV36" s="31">
        <f t="shared" si="87"/>
        <v>2428.416</v>
      </c>
      <c r="BW36" s="31">
        <f t="shared" si="87"/>
        <v>2513.9759999999997</v>
      </c>
      <c r="BX36" s="31">
        <f t="shared" si="87"/>
        <v>5295.048000000001</v>
      </c>
      <c r="BY36" s="31">
        <f t="shared" si="87"/>
        <v>2443.296</v>
      </c>
      <c r="BZ36" s="31">
        <f t="shared" si="87"/>
        <v>5231.064</v>
      </c>
      <c r="CA36" s="31">
        <f t="shared" si="87"/>
        <v>2454.4559999999997</v>
      </c>
      <c r="CB36" s="31">
        <f t="shared" si="87"/>
        <v>2863.656</v>
      </c>
      <c r="CC36" s="31">
        <f t="shared" si="87"/>
        <v>2403.864</v>
      </c>
      <c r="CD36" s="31">
        <f t="shared" si="87"/>
        <v>3964.776</v>
      </c>
      <c r="CE36" s="31">
        <f t="shared" si="87"/>
        <v>0</v>
      </c>
      <c r="CF36" s="31">
        <f t="shared" si="87"/>
        <v>0</v>
      </c>
      <c r="CG36" s="31">
        <f t="shared" si="87"/>
        <v>0</v>
      </c>
      <c r="CH36" s="31">
        <f t="shared" si="87"/>
        <v>0</v>
      </c>
      <c r="CI36" s="26"/>
      <c r="CJ36" s="28">
        <f>SUM(CJ38:CJ40)</f>
        <v>114.22570239999999</v>
      </c>
      <c r="CK36" s="42">
        <v>0</v>
      </c>
      <c r="CL36" s="31">
        <f>$CK$36*$B$45*CL39</f>
        <v>0</v>
      </c>
      <c r="CM36" s="26"/>
      <c r="CN36" s="28">
        <f>SUM(CN38:CN40)</f>
        <v>114.22570239999999</v>
      </c>
      <c r="CO36" s="48">
        <v>0.62</v>
      </c>
      <c r="CP36" s="31">
        <f>$CO$36*$B$45*CP39</f>
        <v>936.696</v>
      </c>
      <c r="CQ36" s="26"/>
      <c r="CR36" s="28">
        <f>SUM(CR38:CR40)</f>
        <v>114.22570239999999</v>
      </c>
      <c r="CS36" s="42">
        <v>0.62</v>
      </c>
      <c r="CT36" s="31">
        <f>$CS$36*$B$45*CT39</f>
        <v>3757.944</v>
      </c>
      <c r="CU36" s="31">
        <f>$CS$36*$B$45*CU39</f>
        <v>3846.4799999999996</v>
      </c>
      <c r="CV36" s="31">
        <f>$CS$36*$B$45*CV39</f>
        <v>3898.56</v>
      </c>
    </row>
    <row r="37" spans="1:100" ht="12.75">
      <c r="A37" s="71" t="s">
        <v>47</v>
      </c>
      <c r="B37" s="72"/>
      <c r="C37" s="72"/>
      <c r="D37" s="72"/>
      <c r="E37" s="72"/>
      <c r="F37" s="73"/>
      <c r="G37" s="11"/>
      <c r="H37" s="6"/>
      <c r="I37" s="42">
        <v>1.09</v>
      </c>
      <c r="J37" s="31">
        <f aca="true" t="shared" si="88" ref="J37:X37">$I$37*J39*$B$45</f>
        <v>6496.836</v>
      </c>
      <c r="K37" s="31">
        <f t="shared" si="88"/>
        <v>9930.336000000001</v>
      </c>
      <c r="L37" s="31">
        <f t="shared" si="88"/>
        <v>9832.236</v>
      </c>
      <c r="M37" s="31">
        <f t="shared" si="88"/>
        <v>9812.616000000002</v>
      </c>
      <c r="N37" s="31">
        <f t="shared" si="88"/>
        <v>0</v>
      </c>
      <c r="O37" s="31">
        <f t="shared" si="88"/>
        <v>0</v>
      </c>
      <c r="P37" s="31">
        <f t="shared" si="88"/>
        <v>0</v>
      </c>
      <c r="Q37" s="31">
        <f t="shared" si="88"/>
        <v>0</v>
      </c>
      <c r="R37" s="31">
        <f t="shared" si="88"/>
        <v>0</v>
      </c>
      <c r="S37" s="31">
        <f t="shared" si="88"/>
        <v>0</v>
      </c>
      <c r="T37" s="31">
        <f t="shared" si="88"/>
        <v>0</v>
      </c>
      <c r="U37" s="31">
        <f t="shared" si="88"/>
        <v>0</v>
      </c>
      <c r="V37" s="31">
        <f t="shared" si="88"/>
        <v>0</v>
      </c>
      <c r="W37" s="31">
        <f t="shared" si="88"/>
        <v>0</v>
      </c>
      <c r="X37" s="31">
        <f t="shared" si="88"/>
        <v>0</v>
      </c>
      <c r="Y37" s="26"/>
      <c r="Z37" s="28"/>
      <c r="AA37" s="48">
        <v>1.15</v>
      </c>
      <c r="AB37" s="31">
        <f>$AA$37*AB39*$B$45</f>
        <v>0</v>
      </c>
      <c r="AC37" s="31">
        <f>$AA$37*AC39*$B$45</f>
        <v>0</v>
      </c>
      <c r="AD37" s="31">
        <f>$AA$37*AD39*$B$45</f>
        <v>0</v>
      </c>
      <c r="AE37" s="31">
        <f>$AA$37*AE39*$B$45</f>
        <v>0</v>
      </c>
      <c r="AF37" s="31">
        <f>$AA$37*AF39*$B$45</f>
        <v>0</v>
      </c>
      <c r="AG37" s="26"/>
      <c r="AH37" s="28"/>
      <c r="AI37" s="42">
        <v>1.21</v>
      </c>
      <c r="AJ37" s="31">
        <f>$AI$37*$B$45*AJ39</f>
        <v>9014.016</v>
      </c>
      <c r="AK37" s="31">
        <f aca="true" t="shared" si="89" ref="AK37:AR37">$AI$37*$B$45*AK39</f>
        <v>9166.475999999999</v>
      </c>
      <c r="AL37" s="31">
        <f t="shared" si="89"/>
        <v>9043.055999999999</v>
      </c>
      <c r="AM37" s="31">
        <f t="shared" si="89"/>
        <v>9169.38</v>
      </c>
      <c r="AN37" s="31">
        <f t="shared" si="89"/>
        <v>7479.252</v>
      </c>
      <c r="AO37" s="31">
        <f t="shared" si="89"/>
        <v>7525.715999999999</v>
      </c>
      <c r="AP37" s="31">
        <f t="shared" si="89"/>
        <v>7469.088</v>
      </c>
      <c r="AQ37" s="31">
        <f t="shared" si="89"/>
        <v>9613.692000000001</v>
      </c>
      <c r="AR37" s="31">
        <f t="shared" si="89"/>
        <v>8090.544000000001</v>
      </c>
      <c r="AS37" s="26"/>
      <c r="AT37" s="28"/>
      <c r="AU37" s="42">
        <v>1.21</v>
      </c>
      <c r="AV37" s="31">
        <f>$AU$37*AV39*$B$45</f>
        <v>8023.7519999999995</v>
      </c>
      <c r="AW37" s="31">
        <f aca="true" t="shared" si="90" ref="AW37:CH37">$AU$37*AW39*$B$45</f>
        <v>7524.264000000001</v>
      </c>
      <c r="AX37" s="31">
        <f t="shared" si="90"/>
        <v>7466.184</v>
      </c>
      <c r="AY37" s="31">
        <f t="shared" si="90"/>
        <v>7315.1759999999995</v>
      </c>
      <c r="AZ37" s="31">
        <f t="shared" si="90"/>
        <v>7562.015999999999</v>
      </c>
      <c r="BA37" s="31">
        <f t="shared" si="90"/>
        <v>7325.339999999999</v>
      </c>
      <c r="BB37" s="31">
        <f t="shared" si="90"/>
        <v>7354.38</v>
      </c>
      <c r="BC37" s="31">
        <f t="shared" si="90"/>
        <v>7280.3279999999995</v>
      </c>
      <c r="BD37" s="31">
        <f t="shared" si="90"/>
        <v>7445.856</v>
      </c>
      <c r="BE37" s="31">
        <f t="shared" si="90"/>
        <v>7564.92</v>
      </c>
      <c r="BF37" s="31">
        <f t="shared" si="90"/>
        <v>7456.02</v>
      </c>
      <c r="BG37" s="31">
        <f t="shared" si="90"/>
        <v>7422.624</v>
      </c>
      <c r="BH37" s="31">
        <f t="shared" si="90"/>
        <v>7386.323999999999</v>
      </c>
      <c r="BI37" s="31">
        <f t="shared" si="90"/>
        <v>10166.904</v>
      </c>
      <c r="BJ37" s="31">
        <f t="shared" si="90"/>
        <v>10011.539999999999</v>
      </c>
      <c r="BK37" s="31">
        <f t="shared" si="90"/>
        <v>10034.772</v>
      </c>
      <c r="BL37" s="31">
        <f t="shared" si="90"/>
        <v>7813.2119999999995</v>
      </c>
      <c r="BM37" s="31">
        <f t="shared" si="90"/>
        <v>7826.279999999999</v>
      </c>
      <c r="BN37" s="31">
        <f t="shared" si="90"/>
        <v>6499.152</v>
      </c>
      <c r="BO37" s="31">
        <f t="shared" si="90"/>
        <v>5603.268</v>
      </c>
      <c r="BP37" s="31">
        <f t="shared" si="90"/>
        <v>6403.32</v>
      </c>
      <c r="BQ37" s="31">
        <f t="shared" si="90"/>
        <v>7409.556</v>
      </c>
      <c r="BR37" s="31">
        <f t="shared" si="90"/>
        <v>6359.76</v>
      </c>
      <c r="BS37" s="31">
        <f t="shared" si="90"/>
        <v>6470.112000000001</v>
      </c>
      <c r="BT37" s="31">
        <f t="shared" si="90"/>
        <v>7636.067999999999</v>
      </c>
      <c r="BU37" s="31">
        <f t="shared" si="90"/>
        <v>10159.644</v>
      </c>
      <c r="BV37" s="31">
        <f t="shared" si="90"/>
        <v>4739.3279999999995</v>
      </c>
      <c r="BW37" s="31">
        <f t="shared" si="90"/>
        <v>4906.308</v>
      </c>
      <c r="BX37" s="31">
        <f t="shared" si="90"/>
        <v>10333.884</v>
      </c>
      <c r="BY37" s="31">
        <f t="shared" si="90"/>
        <v>4768.3679999999995</v>
      </c>
      <c r="BZ37" s="31">
        <f t="shared" si="90"/>
        <v>10209.011999999999</v>
      </c>
      <c r="CA37" s="31">
        <f t="shared" si="90"/>
        <v>4790.147999999999</v>
      </c>
      <c r="CB37" s="31">
        <f t="shared" si="90"/>
        <v>5588.748</v>
      </c>
      <c r="CC37" s="31">
        <f t="shared" si="90"/>
        <v>4691.412</v>
      </c>
      <c r="CD37" s="31">
        <f t="shared" si="90"/>
        <v>7737.708</v>
      </c>
      <c r="CE37" s="31">
        <f t="shared" si="90"/>
        <v>0</v>
      </c>
      <c r="CF37" s="31">
        <f t="shared" si="90"/>
        <v>0</v>
      </c>
      <c r="CG37" s="31">
        <f t="shared" si="90"/>
        <v>0</v>
      </c>
      <c r="CH37" s="31">
        <f t="shared" si="90"/>
        <v>0</v>
      </c>
      <c r="CI37" s="26"/>
      <c r="CJ37" s="28"/>
      <c r="CK37" s="42">
        <v>1.09</v>
      </c>
      <c r="CL37" s="31">
        <f>$CK$37*$B$45*CL39</f>
        <v>0</v>
      </c>
      <c r="CM37" s="26"/>
      <c r="CN37" s="28"/>
      <c r="CO37" s="48">
        <v>1.15</v>
      </c>
      <c r="CP37" s="31">
        <f>$CO$37*$B$45*CP39</f>
        <v>1737.4199999999998</v>
      </c>
      <c r="CQ37" s="26"/>
      <c r="CR37" s="28"/>
      <c r="CS37" s="42">
        <v>1.21</v>
      </c>
      <c r="CT37" s="31">
        <f>$CS$37*$B$45*CT39</f>
        <v>7334.052</v>
      </c>
      <c r="CU37" s="31">
        <f>$CS$37*$B$45*CU39</f>
        <v>7506.84</v>
      </c>
      <c r="CV37" s="31">
        <f>$CS$37*$B$45*CV39</f>
        <v>7608.48</v>
      </c>
    </row>
    <row r="38" spans="1:104" ht="12.75">
      <c r="A38" s="70" t="s">
        <v>26</v>
      </c>
      <c r="B38" s="70"/>
      <c r="C38" s="70"/>
      <c r="D38" s="70"/>
      <c r="E38" s="70"/>
      <c r="F38" s="70"/>
      <c r="G38" s="15"/>
      <c r="H38" s="16">
        <f>H29+H24+H15+H10</f>
        <v>99.99999999999999</v>
      </c>
      <c r="I38" s="43"/>
      <c r="J38" s="21">
        <f aca="true" t="shared" si="91" ref="J38:X38">J29+J24+J15+J10+J36+J37</f>
        <v>92445.804</v>
      </c>
      <c r="K38" s="21">
        <f t="shared" si="91"/>
        <v>141302.304</v>
      </c>
      <c r="L38" s="21">
        <f t="shared" si="91"/>
        <v>139906.404</v>
      </c>
      <c r="M38" s="21">
        <f t="shared" si="91"/>
        <v>139627.22400000002</v>
      </c>
      <c r="N38" s="21">
        <f t="shared" si="91"/>
        <v>0</v>
      </c>
      <c r="O38" s="21">
        <f t="shared" si="91"/>
        <v>0</v>
      </c>
      <c r="P38" s="21">
        <f t="shared" si="91"/>
        <v>0</v>
      </c>
      <c r="Q38" s="21">
        <f t="shared" si="91"/>
        <v>0</v>
      </c>
      <c r="R38" s="21">
        <f t="shared" si="91"/>
        <v>0</v>
      </c>
      <c r="S38" s="21">
        <f>S29+S24+S15+S10+S36+S37</f>
        <v>0</v>
      </c>
      <c r="T38" s="21">
        <f>T29+T24+T15+T10+T36+T37</f>
        <v>0</v>
      </c>
      <c r="U38" s="21">
        <f>U29+U24+U15+U10+U36+U37</f>
        <v>0</v>
      </c>
      <c r="V38" s="21">
        <f>V29+V24+V15+V10+V36+V37</f>
        <v>0</v>
      </c>
      <c r="W38" s="21">
        <f>W29+W24+W15+W10+W36+W37</f>
        <v>0</v>
      </c>
      <c r="X38" s="21">
        <f t="shared" si="91"/>
        <v>0</v>
      </c>
      <c r="Y38" s="32"/>
      <c r="Z38" s="33">
        <f>Z29+Z24+Z15+Z10</f>
        <v>99.99999999999999</v>
      </c>
      <c r="AA38" s="48"/>
      <c r="AB38" s="21">
        <f>AB29+AB24+AB15+AB10+AB36+AB37</f>
        <v>0</v>
      </c>
      <c r="AC38" s="21">
        <f>AC29+AC24+AC15+AC10+AC36+AC37</f>
        <v>0</v>
      </c>
      <c r="AD38" s="21">
        <f>AD29+AD24+AD15+AD10+AD36+AD37</f>
        <v>0</v>
      </c>
      <c r="AE38" s="21">
        <f>AE29+AE24+AE15+AE10+AE36+AE37</f>
        <v>0</v>
      </c>
      <c r="AF38" s="21">
        <f>AF29+AF24+AF15+AF10+AF36+AF37</f>
        <v>0</v>
      </c>
      <c r="AG38" s="32"/>
      <c r="AH38" s="33">
        <f>AH29+AH24+AH15+AH10</f>
        <v>99.99999999999999</v>
      </c>
      <c r="AI38" s="12"/>
      <c r="AJ38" s="21">
        <f aca="true" t="shared" si="92" ref="AJ38:AR38">AJ29+AJ24+AJ15+AJ10+AJ36+AJ37</f>
        <v>117331.2</v>
      </c>
      <c r="AK38" s="21">
        <f t="shared" si="92"/>
        <v>119315.69999999998</v>
      </c>
      <c r="AL38" s="21">
        <f t="shared" si="92"/>
        <v>117709.19999999998</v>
      </c>
      <c r="AM38" s="21">
        <f t="shared" si="92"/>
        <v>119353.5</v>
      </c>
      <c r="AN38" s="21">
        <f t="shared" si="92"/>
        <v>97353.9</v>
      </c>
      <c r="AO38" s="21">
        <f t="shared" si="92"/>
        <v>97958.7</v>
      </c>
      <c r="AP38" s="21">
        <f t="shared" si="92"/>
        <v>97221.59999999999</v>
      </c>
      <c r="AQ38" s="21">
        <f t="shared" si="92"/>
        <v>125136.90000000001</v>
      </c>
      <c r="AR38" s="21">
        <f t="shared" si="92"/>
        <v>105310.8</v>
      </c>
      <c r="AS38" s="32"/>
      <c r="AT38" s="33">
        <f>AT29+AT24+AT15+AT10</f>
        <v>99.99999999999999</v>
      </c>
      <c r="AU38" s="12"/>
      <c r="AV38" s="21">
        <f aca="true" t="shared" si="93" ref="AV38:CH38">AV29+AV24+AV15+AV10+AV36+AV37</f>
        <v>104441.4</v>
      </c>
      <c r="AW38" s="21">
        <f t="shared" si="93"/>
        <v>97939.8</v>
      </c>
      <c r="AX38" s="21">
        <f t="shared" si="93"/>
        <v>97183.8</v>
      </c>
      <c r="AY38" s="21">
        <f t="shared" si="93"/>
        <v>95218.20000000001</v>
      </c>
      <c r="AZ38" s="21">
        <f t="shared" si="93"/>
        <v>98431.2</v>
      </c>
      <c r="BA38" s="21">
        <f t="shared" si="93"/>
        <v>95350.49999999999</v>
      </c>
      <c r="BB38" s="21">
        <f t="shared" si="93"/>
        <v>95728.50000000001</v>
      </c>
      <c r="BC38" s="21">
        <f t="shared" si="93"/>
        <v>94764.59999999999</v>
      </c>
      <c r="BD38" s="21">
        <f t="shared" si="93"/>
        <v>96919.2</v>
      </c>
      <c r="BE38" s="21">
        <f t="shared" si="93"/>
        <v>98469.00000000001</v>
      </c>
      <c r="BF38" s="21">
        <f t="shared" si="93"/>
        <v>97051.5</v>
      </c>
      <c r="BG38" s="21">
        <f t="shared" si="93"/>
        <v>96616.79999999999</v>
      </c>
      <c r="BH38" s="21">
        <f t="shared" si="93"/>
        <v>96144.29999999999</v>
      </c>
      <c r="BI38" s="21">
        <f t="shared" si="93"/>
        <v>132337.80000000002</v>
      </c>
      <c r="BJ38" s="21">
        <f t="shared" si="93"/>
        <v>130315.5</v>
      </c>
      <c r="BK38" s="21">
        <f t="shared" si="93"/>
        <v>130617.9</v>
      </c>
      <c r="BL38" s="21">
        <f t="shared" si="93"/>
        <v>101700.90000000002</v>
      </c>
      <c r="BM38" s="21">
        <f t="shared" si="93"/>
        <v>101871</v>
      </c>
      <c r="BN38" s="21">
        <f t="shared" si="93"/>
        <v>84596.4</v>
      </c>
      <c r="BO38" s="21">
        <f t="shared" si="93"/>
        <v>72935.1</v>
      </c>
      <c r="BP38" s="21">
        <f t="shared" si="93"/>
        <v>83349</v>
      </c>
      <c r="BQ38" s="21">
        <f t="shared" si="93"/>
        <v>96446.7</v>
      </c>
      <c r="BR38" s="21">
        <f t="shared" si="93"/>
        <v>82782</v>
      </c>
      <c r="BS38" s="21">
        <f t="shared" si="93"/>
        <v>84218.4</v>
      </c>
      <c r="BT38" s="21">
        <f t="shared" si="93"/>
        <v>99395.09999999999</v>
      </c>
      <c r="BU38" s="21">
        <f t="shared" si="93"/>
        <v>132243.30000000002</v>
      </c>
      <c r="BV38" s="21">
        <f t="shared" si="93"/>
        <v>61689.59999999999</v>
      </c>
      <c r="BW38" s="21">
        <f t="shared" si="93"/>
        <v>63863.1</v>
      </c>
      <c r="BX38" s="21">
        <f t="shared" si="93"/>
        <v>134511.30000000002</v>
      </c>
      <c r="BY38" s="21">
        <f t="shared" si="93"/>
        <v>62067.600000000006</v>
      </c>
      <c r="BZ38" s="21">
        <f t="shared" si="93"/>
        <v>132885.9</v>
      </c>
      <c r="CA38" s="21">
        <f t="shared" si="93"/>
        <v>62351.1</v>
      </c>
      <c r="CB38" s="21">
        <f t="shared" si="93"/>
        <v>72746.1</v>
      </c>
      <c r="CC38" s="21">
        <f t="shared" si="93"/>
        <v>61065.90000000001</v>
      </c>
      <c r="CD38" s="21">
        <f t="shared" si="93"/>
        <v>100718.1</v>
      </c>
      <c r="CE38" s="21">
        <f t="shared" si="93"/>
        <v>0</v>
      </c>
      <c r="CF38" s="21">
        <f t="shared" si="93"/>
        <v>0</v>
      </c>
      <c r="CG38" s="21">
        <f t="shared" si="93"/>
        <v>0</v>
      </c>
      <c r="CH38" s="21">
        <f t="shared" si="93"/>
        <v>0</v>
      </c>
      <c r="CI38" s="32"/>
      <c r="CJ38" s="33">
        <f>CJ29+CJ24+CJ15+CJ10</f>
        <v>99.99999999999999</v>
      </c>
      <c r="CK38" s="43"/>
      <c r="CL38" s="21">
        <f>CL29+CL24+CL15+CL10+CL36+CL37</f>
        <v>0</v>
      </c>
      <c r="CM38" s="32"/>
      <c r="CN38" s="33">
        <f>CN29+CN24+CN15+CN10</f>
        <v>99.99999999999999</v>
      </c>
      <c r="CO38" s="48"/>
      <c r="CP38" s="21">
        <f>CP29+CP24+CP15+CP10+CP36+CP37</f>
        <v>22828.188</v>
      </c>
      <c r="CQ38" s="32"/>
      <c r="CR38" s="33">
        <f>CR29+CR24+CR15+CR10</f>
        <v>99.99999999999999</v>
      </c>
      <c r="CS38" s="43"/>
      <c r="CT38" s="21">
        <f>CT29+CT24+CT15+CT10+CT36+CT37</f>
        <v>95463.90000000001</v>
      </c>
      <c r="CU38" s="21">
        <f>CU29+CU24+CU15+CU10+CU36+CU37</f>
        <v>97712.99999999999</v>
      </c>
      <c r="CV38" s="21">
        <f>CV29+CV24+CV15+CV10+CV36+CV37</f>
        <v>99036</v>
      </c>
      <c r="CX38" s="39">
        <f>J38+K38+L38+X38+AB38+AC38+AR38+AV38+AW38+AX38+AY38+AZ38+BA38+BB38+BC38+BD38+BE38+BF38+BG38+BI38+BJ38+BK38+BL38+BM38+BN38+BO38+BR38+BH38+M38+N38+O38+P38+Q38+R38+S38+T38+U38+V38+W38+AD38+AE38+AF38+AJ38+AK38+AL38+AM38+AN38+AO38+AP38+AQ38+BP38+BQ38+BS38+BT38+BU38+BV38+BW38+BX38+BY38+BZ38+CA38+CB38+CC38+CD38+CE38+CF38+CG38+CH38+CL38+CP38+CT38+CU38+CV38</f>
        <v>5173980.924</v>
      </c>
      <c r="CZ38" s="1">
        <f>CX38/12*0.05</f>
        <v>21558.25385</v>
      </c>
    </row>
    <row r="39" spans="1:100" ht="12.75">
      <c r="A39" s="70" t="s">
        <v>27</v>
      </c>
      <c r="B39" s="70"/>
      <c r="C39" s="70"/>
      <c r="D39" s="70"/>
      <c r="E39" s="70"/>
      <c r="F39" s="70"/>
      <c r="G39" s="15"/>
      <c r="H39" s="15"/>
      <c r="I39" s="44"/>
      <c r="J39" s="21">
        <v>496.7</v>
      </c>
      <c r="K39" s="21">
        <v>759.2</v>
      </c>
      <c r="L39" s="21">
        <v>751.7</v>
      </c>
      <c r="M39" s="21">
        <v>750.2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2"/>
      <c r="Z39" s="32"/>
      <c r="AA39" s="49"/>
      <c r="AB39" s="21"/>
      <c r="AC39" s="21"/>
      <c r="AD39" s="21"/>
      <c r="AE39" s="21"/>
      <c r="AF39" s="21"/>
      <c r="AG39" s="32"/>
      <c r="AH39" s="32"/>
      <c r="AI39" s="44"/>
      <c r="AJ39" s="21">
        <v>620.8</v>
      </c>
      <c r="AK39" s="21">
        <v>631.3</v>
      </c>
      <c r="AL39" s="21">
        <v>622.8</v>
      </c>
      <c r="AM39" s="21">
        <v>631.5</v>
      </c>
      <c r="AN39" s="21">
        <v>515.1</v>
      </c>
      <c r="AO39" s="21">
        <v>518.3</v>
      </c>
      <c r="AP39" s="21">
        <v>514.4</v>
      </c>
      <c r="AQ39" s="21">
        <v>662.1</v>
      </c>
      <c r="AR39" s="21">
        <v>557.2</v>
      </c>
      <c r="AS39" s="32"/>
      <c r="AT39" s="32"/>
      <c r="AU39" s="44"/>
      <c r="AV39" s="21">
        <v>552.6</v>
      </c>
      <c r="AW39" s="21">
        <v>518.2</v>
      </c>
      <c r="AX39" s="21">
        <v>514.2</v>
      </c>
      <c r="AY39" s="21">
        <v>503.8</v>
      </c>
      <c r="AZ39" s="21">
        <v>520.8</v>
      </c>
      <c r="BA39" s="21">
        <v>504.5</v>
      </c>
      <c r="BB39" s="21">
        <v>506.5</v>
      </c>
      <c r="BC39" s="21">
        <v>501.4</v>
      </c>
      <c r="BD39" s="21">
        <v>512.8</v>
      </c>
      <c r="BE39" s="21">
        <v>521</v>
      </c>
      <c r="BF39" s="21">
        <v>513.5</v>
      </c>
      <c r="BG39" s="21">
        <v>511.2</v>
      </c>
      <c r="BH39" s="21">
        <v>508.7</v>
      </c>
      <c r="BI39" s="21">
        <v>700.2</v>
      </c>
      <c r="BJ39" s="21">
        <v>689.5</v>
      </c>
      <c r="BK39" s="21">
        <v>691.1</v>
      </c>
      <c r="BL39" s="21">
        <v>538.1</v>
      </c>
      <c r="BM39" s="21">
        <v>539</v>
      </c>
      <c r="BN39" s="21">
        <v>447.6</v>
      </c>
      <c r="BO39" s="21">
        <v>385.9</v>
      </c>
      <c r="BP39" s="21">
        <v>441</v>
      </c>
      <c r="BQ39" s="21">
        <v>510.3</v>
      </c>
      <c r="BR39" s="21">
        <v>438</v>
      </c>
      <c r="BS39" s="21">
        <v>445.6</v>
      </c>
      <c r="BT39" s="21">
        <v>525.9</v>
      </c>
      <c r="BU39" s="21">
        <v>699.7</v>
      </c>
      <c r="BV39" s="21">
        <v>326.4</v>
      </c>
      <c r="BW39" s="21">
        <v>337.9</v>
      </c>
      <c r="BX39" s="21">
        <v>711.7</v>
      </c>
      <c r="BY39" s="21">
        <v>328.4</v>
      </c>
      <c r="BZ39" s="21">
        <v>703.1</v>
      </c>
      <c r="CA39" s="21">
        <v>329.9</v>
      </c>
      <c r="CB39" s="21">
        <v>384.9</v>
      </c>
      <c r="CC39" s="21">
        <v>323.1</v>
      </c>
      <c r="CD39" s="21">
        <v>532.9</v>
      </c>
      <c r="CE39" s="21"/>
      <c r="CF39" s="21"/>
      <c r="CG39" s="21"/>
      <c r="CH39" s="21"/>
      <c r="CI39" s="32"/>
      <c r="CJ39" s="32"/>
      <c r="CK39" s="44"/>
      <c r="CL39" s="21"/>
      <c r="CM39" s="32"/>
      <c r="CN39" s="32"/>
      <c r="CO39" s="49"/>
      <c r="CP39" s="21">
        <v>125.9</v>
      </c>
      <c r="CQ39" s="32"/>
      <c r="CR39" s="32"/>
      <c r="CS39" s="44"/>
      <c r="CT39" s="21">
        <v>505.1</v>
      </c>
      <c r="CU39" s="21">
        <v>517</v>
      </c>
      <c r="CV39" s="21">
        <v>524</v>
      </c>
    </row>
    <row r="40" spans="1:100" s="17" customFormat="1" ht="25.5" customHeight="1">
      <c r="A40" s="69" t="s">
        <v>53</v>
      </c>
      <c r="B40" s="69"/>
      <c r="C40" s="69"/>
      <c r="D40" s="69"/>
      <c r="E40" s="69"/>
      <c r="F40" s="69"/>
      <c r="G40" s="4"/>
      <c r="H40" s="4">
        <f>7.28*1.416*1.2*1.15</f>
        <v>14.225702399999998</v>
      </c>
      <c r="I40" s="45">
        <f>I15+I24+I29+I36+I37</f>
        <v>15.51</v>
      </c>
      <c r="J40" s="34">
        <f aca="true" t="shared" si="94" ref="J40:X40">J38/12/J39</f>
        <v>15.51</v>
      </c>
      <c r="K40" s="34">
        <f t="shared" si="94"/>
        <v>15.51</v>
      </c>
      <c r="L40" s="34">
        <f t="shared" si="94"/>
        <v>15.51</v>
      </c>
      <c r="M40" s="34">
        <f t="shared" si="94"/>
        <v>15.51</v>
      </c>
      <c r="N40" s="34" t="e">
        <f t="shared" si="94"/>
        <v>#DIV/0!</v>
      </c>
      <c r="O40" s="34" t="e">
        <f t="shared" si="94"/>
        <v>#DIV/0!</v>
      </c>
      <c r="P40" s="34" t="e">
        <f t="shared" si="94"/>
        <v>#DIV/0!</v>
      </c>
      <c r="Q40" s="34" t="e">
        <f t="shared" si="94"/>
        <v>#DIV/0!</v>
      </c>
      <c r="R40" s="34" t="e">
        <f t="shared" si="94"/>
        <v>#DIV/0!</v>
      </c>
      <c r="S40" s="34" t="e">
        <f>S38/12/S39</f>
        <v>#DIV/0!</v>
      </c>
      <c r="T40" s="34" t="e">
        <f>T38/12/T39</f>
        <v>#DIV/0!</v>
      </c>
      <c r="U40" s="34" t="e">
        <f>U38/12/U39</f>
        <v>#DIV/0!</v>
      </c>
      <c r="V40" s="34" t="e">
        <f>V38/12/V39</f>
        <v>#DIV/0!</v>
      </c>
      <c r="W40" s="34" t="e">
        <f>W38/12/W39</f>
        <v>#DIV/0!</v>
      </c>
      <c r="X40" s="34" t="e">
        <f t="shared" si="94"/>
        <v>#DIV/0!</v>
      </c>
      <c r="Y40" s="34"/>
      <c r="Z40" s="34">
        <f>7.28*1.416*1.2*1.15</f>
        <v>14.225702399999998</v>
      </c>
      <c r="AA40" s="45">
        <f>AA15+AA24+AA29+AA36+AA37</f>
        <v>15.110000000000001</v>
      </c>
      <c r="AB40" s="34" t="e">
        <f>AB38/12/AB39</f>
        <v>#DIV/0!</v>
      </c>
      <c r="AC40" s="34" t="e">
        <f>AC38/12/AC39</f>
        <v>#DIV/0!</v>
      </c>
      <c r="AD40" s="34" t="e">
        <f>AD38/12/AD39</f>
        <v>#DIV/0!</v>
      </c>
      <c r="AE40" s="34" t="e">
        <f>AE38/12/AE39</f>
        <v>#DIV/0!</v>
      </c>
      <c r="AF40" s="34" t="e">
        <f>AF38/12/AF39</f>
        <v>#DIV/0!</v>
      </c>
      <c r="AG40" s="34"/>
      <c r="AH40" s="34">
        <f>7.28*1.416*1.2*1.15</f>
        <v>14.225702399999998</v>
      </c>
      <c r="AI40" s="45">
        <f>AI15+AI24+AI29+AI36+AI37</f>
        <v>15.75</v>
      </c>
      <c r="AJ40" s="34">
        <f aca="true" t="shared" si="95" ref="AJ40:AR40">AJ38/12/AJ39</f>
        <v>15.750000000000002</v>
      </c>
      <c r="AK40" s="34">
        <f t="shared" si="95"/>
        <v>15.749999999999998</v>
      </c>
      <c r="AL40" s="34">
        <f t="shared" si="95"/>
        <v>15.749999999999998</v>
      </c>
      <c r="AM40" s="34">
        <f t="shared" si="95"/>
        <v>15.75</v>
      </c>
      <c r="AN40" s="34">
        <f t="shared" si="95"/>
        <v>15.749999999999998</v>
      </c>
      <c r="AO40" s="34">
        <f t="shared" si="95"/>
        <v>15.75</v>
      </c>
      <c r="AP40" s="34">
        <f t="shared" si="95"/>
        <v>15.75</v>
      </c>
      <c r="AQ40" s="34">
        <f t="shared" si="95"/>
        <v>15.75</v>
      </c>
      <c r="AR40" s="34">
        <f t="shared" si="95"/>
        <v>15.749999999999998</v>
      </c>
      <c r="AS40" s="34"/>
      <c r="AT40" s="34">
        <f>7.28*1.416*1.2*1.15</f>
        <v>14.225702399999998</v>
      </c>
      <c r="AU40" s="45">
        <f>AU15+AU24+AU29+AU36+AU37</f>
        <v>15.75</v>
      </c>
      <c r="AV40" s="34">
        <f aca="true" t="shared" si="96" ref="AV40:CH40">AV38/12/AV39</f>
        <v>15.749999999999998</v>
      </c>
      <c r="AW40" s="34">
        <f t="shared" si="96"/>
        <v>15.75</v>
      </c>
      <c r="AX40" s="34">
        <f t="shared" si="96"/>
        <v>15.75</v>
      </c>
      <c r="AY40" s="34">
        <f t="shared" si="96"/>
        <v>15.750000000000002</v>
      </c>
      <c r="AZ40" s="34">
        <f t="shared" si="96"/>
        <v>15.750000000000002</v>
      </c>
      <c r="BA40" s="34">
        <f t="shared" si="96"/>
        <v>15.749999999999998</v>
      </c>
      <c r="BB40" s="34">
        <f t="shared" si="96"/>
        <v>15.750000000000002</v>
      </c>
      <c r="BC40" s="34">
        <f t="shared" si="96"/>
        <v>15.75</v>
      </c>
      <c r="BD40" s="34">
        <f t="shared" si="96"/>
        <v>15.75</v>
      </c>
      <c r="BE40" s="34">
        <f t="shared" si="96"/>
        <v>15.750000000000004</v>
      </c>
      <c r="BF40" s="34">
        <f t="shared" si="96"/>
        <v>15.75</v>
      </c>
      <c r="BG40" s="34">
        <f t="shared" si="96"/>
        <v>15.749999999999998</v>
      </c>
      <c r="BH40" s="34">
        <f t="shared" si="96"/>
        <v>15.749999999999998</v>
      </c>
      <c r="BI40" s="34">
        <f t="shared" si="96"/>
        <v>15.750000000000002</v>
      </c>
      <c r="BJ40" s="34">
        <f t="shared" si="96"/>
        <v>15.75</v>
      </c>
      <c r="BK40" s="34">
        <f t="shared" si="96"/>
        <v>15.749999999999998</v>
      </c>
      <c r="BL40" s="34">
        <f t="shared" si="96"/>
        <v>15.750000000000004</v>
      </c>
      <c r="BM40" s="34">
        <f t="shared" si="96"/>
        <v>15.75</v>
      </c>
      <c r="BN40" s="34">
        <f t="shared" si="96"/>
        <v>15.749999999999998</v>
      </c>
      <c r="BO40" s="34">
        <f t="shared" si="96"/>
        <v>15.750000000000002</v>
      </c>
      <c r="BP40" s="34">
        <f t="shared" si="96"/>
        <v>15.75</v>
      </c>
      <c r="BQ40" s="34">
        <f t="shared" si="96"/>
        <v>15.749999999999998</v>
      </c>
      <c r="BR40" s="34">
        <f t="shared" si="96"/>
        <v>15.75</v>
      </c>
      <c r="BS40" s="34">
        <f t="shared" si="96"/>
        <v>15.749999999999998</v>
      </c>
      <c r="BT40" s="34">
        <f t="shared" si="96"/>
        <v>15.75</v>
      </c>
      <c r="BU40" s="34">
        <f t="shared" si="96"/>
        <v>15.750000000000002</v>
      </c>
      <c r="BV40" s="34">
        <f t="shared" si="96"/>
        <v>15.749999999999998</v>
      </c>
      <c r="BW40" s="34">
        <f t="shared" si="96"/>
        <v>15.750000000000002</v>
      </c>
      <c r="BX40" s="34">
        <f t="shared" si="96"/>
        <v>15.750000000000002</v>
      </c>
      <c r="BY40" s="34">
        <f t="shared" si="96"/>
        <v>15.750000000000002</v>
      </c>
      <c r="BZ40" s="34">
        <f t="shared" si="96"/>
        <v>15.749999999999998</v>
      </c>
      <c r="CA40" s="34">
        <f t="shared" si="96"/>
        <v>15.750000000000002</v>
      </c>
      <c r="CB40" s="34">
        <f t="shared" si="96"/>
        <v>15.750000000000002</v>
      </c>
      <c r="CC40" s="34">
        <f t="shared" si="96"/>
        <v>15.750000000000002</v>
      </c>
      <c r="CD40" s="34">
        <f t="shared" si="96"/>
        <v>15.750000000000004</v>
      </c>
      <c r="CE40" s="34" t="e">
        <f t="shared" si="96"/>
        <v>#DIV/0!</v>
      </c>
      <c r="CF40" s="34" t="e">
        <f t="shared" si="96"/>
        <v>#DIV/0!</v>
      </c>
      <c r="CG40" s="34" t="e">
        <f t="shared" si="96"/>
        <v>#DIV/0!</v>
      </c>
      <c r="CH40" s="34" t="e">
        <f t="shared" si="96"/>
        <v>#DIV/0!</v>
      </c>
      <c r="CI40" s="34"/>
      <c r="CJ40" s="34">
        <f>7.28*1.416*1.2*1.15</f>
        <v>14.225702399999998</v>
      </c>
      <c r="CK40" s="45">
        <f>CK15+CK24+CK29+CK36+CK37</f>
        <v>14.89</v>
      </c>
      <c r="CL40" s="34" t="e">
        <f>CL38/12/CL39</f>
        <v>#DIV/0!</v>
      </c>
      <c r="CM40" s="34"/>
      <c r="CN40" s="34">
        <f>7.28*1.416*1.2*1.15</f>
        <v>14.225702399999998</v>
      </c>
      <c r="CO40" s="45">
        <f>CO15+CO24+CO29+CO36+CO37</f>
        <v>15.110000000000001</v>
      </c>
      <c r="CP40" s="34">
        <f>CP38/12/CP39</f>
        <v>15.11</v>
      </c>
      <c r="CQ40" s="34"/>
      <c r="CR40" s="34">
        <f>7.28*1.416*1.2*1.15</f>
        <v>14.225702399999998</v>
      </c>
      <c r="CS40" s="45">
        <f>CS15+CS24+CS29+CS36+CS37</f>
        <v>15.75</v>
      </c>
      <c r="CT40" s="34">
        <f>CT38/12/CT39</f>
        <v>15.75</v>
      </c>
      <c r="CU40" s="34">
        <f>CU38/12/CU39</f>
        <v>15.749999999999998</v>
      </c>
      <c r="CV40" s="34">
        <f>CV38/12/CV39</f>
        <v>15.75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4">
    <mergeCell ref="A28:F28"/>
    <mergeCell ref="A29:F29"/>
    <mergeCell ref="A35:F35"/>
    <mergeCell ref="A33:F33"/>
    <mergeCell ref="A34:F34"/>
    <mergeCell ref="Y8:AF8"/>
    <mergeCell ref="G8:X8"/>
    <mergeCell ref="A18:F18"/>
    <mergeCell ref="A19:F19"/>
    <mergeCell ref="A20:F20"/>
    <mergeCell ref="A40:F40"/>
    <mergeCell ref="A30:F30"/>
    <mergeCell ref="A31:F31"/>
    <mergeCell ref="A32:F32"/>
    <mergeCell ref="A38:F38"/>
    <mergeCell ref="A36:F36"/>
    <mergeCell ref="A39:F39"/>
    <mergeCell ref="A37:F37"/>
    <mergeCell ref="A16:F16"/>
    <mergeCell ref="A11:F11"/>
    <mergeCell ref="A13:F13"/>
    <mergeCell ref="A25:F25"/>
    <mergeCell ref="A27:F27"/>
    <mergeCell ref="A26:F26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G8:AR8"/>
    <mergeCell ref="A12:F12"/>
    <mergeCell ref="G7:CT7"/>
    <mergeCell ref="A7:F9"/>
    <mergeCell ref="A10:F10"/>
    <mergeCell ref="CM8:CP8"/>
    <mergeCell ref="AS8:CH8"/>
    <mergeCell ref="CI8:CL8"/>
    <mergeCell ref="CQ8:CV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Sergio</cp:lastModifiedBy>
  <cp:lastPrinted>2013-01-24T10:24:30Z</cp:lastPrinted>
  <dcterms:modified xsi:type="dcterms:W3CDTF">2014-02-24T11:55:24Z</dcterms:modified>
  <cp:category/>
  <cp:version/>
  <cp:contentType/>
  <cp:contentStatus/>
</cp:coreProperties>
</file>